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yatoarak/Documents/○研究/150_災害調査/20250111-13_青森県積雪調査/2025_観測データ/観測データ集/資料/"/>
    </mc:Choice>
  </mc:AlternateContent>
  <xr:revisionPtr revIDLastSave="0" documentId="13_ncr:1_{9DC8C1B0-E09E-6A4C-A86D-1A54187ABCB6}" xr6:coauthVersionLast="47" xr6:coauthVersionMax="47" xr10:uidLastSave="{00000000-0000-0000-0000-000000000000}"/>
  <bookViews>
    <workbookView xWindow="0" yWindow="500" windowWidth="31480" windowHeight="19500" activeTab="2" xr2:uid="{798B35F1-5EF7-AC4C-A4C0-672AD46AF57B}"/>
  </bookViews>
  <sheets>
    <sheet name="観測結果" sheetId="7" r:id="rId1"/>
    <sheet name="集計" sheetId="6" r:id="rId2"/>
    <sheet name="表4-2" sheetId="10" r:id="rId3"/>
    <sheet name="表4-3" sheetId="9" r:id="rId4"/>
  </sheets>
  <definedNames>
    <definedName name="_xlnm.Print_Area" localSheetId="2">'表4-2'!$A$1:$I$32</definedName>
    <definedName name="_xlnm.Print_Area" localSheetId="3">'表4-3'!$A$1:$K$44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9" l="1"/>
  <c r="K15" i="9"/>
  <c r="K41" i="9"/>
  <c r="J38" i="9"/>
  <c r="J15" i="9"/>
  <c r="J41" i="9"/>
  <c r="I38" i="9"/>
  <c r="I15" i="9"/>
  <c r="I41" i="9"/>
  <c r="H38" i="9"/>
  <c r="H15" i="9"/>
  <c r="H41" i="9"/>
  <c r="G38" i="9"/>
  <c r="G15" i="9"/>
  <c r="G41" i="9"/>
  <c r="F38" i="9"/>
  <c r="F15" i="9"/>
  <c r="F41" i="9"/>
  <c r="E38" i="9"/>
  <c r="E15" i="9"/>
  <c r="E41" i="9"/>
  <c r="D38" i="9"/>
  <c r="D15" i="9"/>
  <c r="D41" i="9"/>
  <c r="C38" i="9"/>
  <c r="C15" i="9"/>
  <c r="C41" i="9"/>
  <c r="K37" i="9"/>
  <c r="K14" i="9"/>
  <c r="K40" i="9"/>
  <c r="J37" i="9"/>
  <c r="J14" i="9"/>
  <c r="J40" i="9"/>
  <c r="I37" i="9"/>
  <c r="I14" i="9"/>
  <c r="I40" i="9"/>
  <c r="H37" i="9"/>
  <c r="H14" i="9"/>
  <c r="H40" i="9"/>
  <c r="G37" i="9"/>
  <c r="G14" i="9"/>
  <c r="G40" i="9"/>
  <c r="F37" i="9"/>
  <c r="F14" i="9"/>
  <c r="F40" i="9"/>
  <c r="E37" i="9"/>
  <c r="E14" i="9"/>
  <c r="E40" i="9"/>
  <c r="D37" i="9"/>
  <c r="D14" i="9"/>
  <c r="D40" i="9"/>
  <c r="C37" i="9"/>
  <c r="C14" i="9"/>
  <c r="C40" i="9"/>
  <c r="K13" i="9"/>
  <c r="K39" i="9"/>
  <c r="J13" i="9"/>
  <c r="J39" i="9"/>
  <c r="I13" i="9"/>
  <c r="I39" i="9"/>
  <c r="H13" i="9"/>
  <c r="H39" i="9"/>
  <c r="G13" i="9"/>
  <c r="G39" i="9"/>
  <c r="F13" i="9"/>
  <c r="F39" i="9"/>
  <c r="E13" i="9"/>
  <c r="E39" i="9"/>
  <c r="D13" i="9"/>
  <c r="D39" i="9"/>
  <c r="C13" i="9"/>
  <c r="C39" i="9"/>
  <c r="K36" i="9"/>
  <c r="J36" i="9"/>
  <c r="I36" i="9"/>
  <c r="H36" i="9"/>
  <c r="G36" i="9"/>
  <c r="F36" i="9"/>
  <c r="E36" i="9"/>
  <c r="D36" i="9"/>
  <c r="C36" i="9"/>
  <c r="M33" i="7"/>
  <c r="K32" i="7"/>
  <c r="L32" i="7"/>
  <c r="M32" i="7"/>
  <c r="N32" i="7"/>
  <c r="O32" i="7"/>
  <c r="P32" i="7"/>
  <c r="Q32" i="7"/>
  <c r="R32" i="7"/>
  <c r="K33" i="7"/>
  <c r="L33" i="7"/>
  <c r="N33" i="7"/>
  <c r="O33" i="7"/>
  <c r="P33" i="7"/>
  <c r="Q33" i="7"/>
  <c r="R33" i="7"/>
  <c r="K34" i="7"/>
  <c r="L34" i="7"/>
  <c r="M34" i="7"/>
  <c r="N34" i="7"/>
  <c r="O34" i="7"/>
  <c r="P34" i="7"/>
  <c r="Q34" i="7"/>
  <c r="R34" i="7"/>
  <c r="K35" i="7"/>
  <c r="L35" i="7"/>
  <c r="M35" i="7"/>
  <c r="N35" i="7"/>
  <c r="O35" i="7"/>
  <c r="P35" i="7"/>
  <c r="Q35" i="7"/>
  <c r="R35" i="7"/>
  <c r="K36" i="7"/>
  <c r="L36" i="7"/>
  <c r="M36" i="7"/>
  <c r="N36" i="7"/>
  <c r="O36" i="7"/>
  <c r="P36" i="7"/>
  <c r="Q36" i="7"/>
  <c r="R36" i="7"/>
  <c r="K37" i="7"/>
  <c r="L37" i="7"/>
  <c r="M37" i="7"/>
  <c r="N37" i="7"/>
  <c r="O37" i="7"/>
  <c r="P37" i="7"/>
  <c r="Q37" i="7"/>
  <c r="R37" i="7"/>
  <c r="K38" i="7"/>
  <c r="L38" i="7"/>
  <c r="M38" i="7"/>
  <c r="N38" i="7"/>
  <c r="O38" i="7"/>
  <c r="P38" i="7"/>
  <c r="Q38" i="7"/>
  <c r="R38" i="7"/>
  <c r="K39" i="7"/>
  <c r="L39" i="7"/>
  <c r="M39" i="7"/>
  <c r="N39" i="7"/>
  <c r="O39" i="7"/>
  <c r="P39" i="7"/>
  <c r="Q39" i="7"/>
  <c r="R39" i="7"/>
  <c r="K40" i="7"/>
  <c r="L40" i="7"/>
  <c r="M40" i="7"/>
  <c r="N40" i="7"/>
  <c r="O40" i="7"/>
  <c r="P40" i="7"/>
  <c r="Q40" i="7"/>
  <c r="R40" i="7"/>
  <c r="J37" i="7"/>
  <c r="J34" i="7"/>
  <c r="J40" i="7"/>
  <c r="J36" i="7"/>
  <c r="J33" i="7"/>
  <c r="J39" i="7"/>
  <c r="J38" i="7"/>
  <c r="J35" i="7"/>
  <c r="J32" i="7"/>
  <c r="K27" i="6"/>
  <c r="J27" i="6"/>
  <c r="I27" i="6"/>
  <c r="E27" i="6"/>
  <c r="D27" i="6"/>
  <c r="C27" i="6"/>
  <c r="H27" i="6"/>
  <c r="G27" i="6"/>
  <c r="F27" i="6"/>
  <c r="K26" i="6"/>
  <c r="J26" i="6"/>
  <c r="I26" i="6"/>
  <c r="E26" i="6"/>
  <c r="D26" i="6"/>
  <c r="C26" i="6"/>
  <c r="H26" i="6"/>
  <c r="G26" i="6"/>
  <c r="F26" i="6"/>
  <c r="K18" i="6"/>
  <c r="J18" i="6"/>
  <c r="I18" i="6"/>
  <c r="E18" i="6"/>
  <c r="D18" i="6"/>
  <c r="C18" i="6"/>
  <c r="H18" i="6"/>
  <c r="G18" i="6"/>
  <c r="F18" i="6"/>
  <c r="K17" i="6"/>
  <c r="J17" i="6"/>
  <c r="I17" i="6"/>
  <c r="E17" i="6"/>
  <c r="D17" i="6"/>
  <c r="C17" i="6"/>
  <c r="H17" i="6"/>
  <c r="G17" i="6"/>
  <c r="F17" i="6"/>
  <c r="G9" i="6"/>
  <c r="H9" i="6"/>
  <c r="C9" i="6"/>
  <c r="D9" i="6"/>
  <c r="E9" i="6"/>
  <c r="I9" i="6"/>
  <c r="J9" i="6"/>
  <c r="K9" i="6"/>
  <c r="F9" i="6"/>
  <c r="G8" i="6"/>
  <c r="H8" i="6"/>
  <c r="C8" i="6"/>
  <c r="D8" i="6"/>
  <c r="E8" i="6"/>
  <c r="I8" i="6"/>
  <c r="J8" i="6"/>
  <c r="K8" i="6"/>
  <c r="F8" i="6"/>
</calcChain>
</file>

<file path=xl/sharedStrings.xml><?xml version="1.0" encoding="utf-8"?>
<sst xmlns="http://schemas.openxmlformats.org/spreadsheetml/2006/main" count="482" uniqueCount="162">
  <si>
    <t>五所川原市</t>
    <rPh sb="0" eb="5">
      <t xml:space="preserve">ゴショガワラシ </t>
    </rPh>
    <phoneticPr fontId="1"/>
  </si>
  <si>
    <t>金木町</t>
    <rPh sb="0" eb="3">
      <t xml:space="preserve">カナキマチ </t>
    </rPh>
    <phoneticPr fontId="1"/>
  </si>
  <si>
    <t>市町村</t>
    <rPh sb="0" eb="3">
      <t xml:space="preserve">シチョウソン </t>
    </rPh>
    <phoneticPr fontId="1"/>
  </si>
  <si>
    <t>北緯, °</t>
    <rPh sb="0" eb="2">
      <t xml:space="preserve">ホクイ </t>
    </rPh>
    <phoneticPr fontId="1"/>
  </si>
  <si>
    <t>標高, m</t>
    <rPh sb="0" eb="2">
      <t xml:space="preserve">ヒョウコウ </t>
    </rPh>
    <phoneticPr fontId="1"/>
  </si>
  <si>
    <t>平川市</t>
  </si>
  <si>
    <t>碇ヶ関村</t>
  </si>
  <si>
    <t>大鰐町</t>
  </si>
  <si>
    <t>平賀町</t>
  </si>
  <si>
    <t>尾上町</t>
  </si>
  <si>
    <t>田舎館村</t>
  </si>
  <si>
    <t>黒石市</t>
  </si>
  <si>
    <t>藤崎町</t>
  </si>
  <si>
    <t>常盤村</t>
  </si>
  <si>
    <t>板柳町</t>
  </si>
  <si>
    <t>弘前市</t>
  </si>
  <si>
    <t>相馬村</t>
  </si>
  <si>
    <t>鶴田町</t>
  </si>
  <si>
    <t>五所川原市</t>
  </si>
  <si>
    <t>青森市</t>
  </si>
  <si>
    <t>旧市町村</t>
    <rPh sb="0" eb="4">
      <t xml:space="preserve">キュウシチョウソン </t>
    </rPh>
    <phoneticPr fontId="1"/>
  </si>
  <si>
    <t>弘前市</t>
    <rPh sb="0" eb="1">
      <t xml:space="preserve">ヒロサキシ </t>
    </rPh>
    <phoneticPr fontId="1"/>
  </si>
  <si>
    <t>青森市</t>
    <rPh sb="0" eb="1">
      <t xml:space="preserve">アオモリシ </t>
    </rPh>
    <phoneticPr fontId="1"/>
  </si>
  <si>
    <t>浪岡市</t>
    <rPh sb="0" eb="3">
      <t xml:space="preserve">ナミオカシ </t>
    </rPh>
    <phoneticPr fontId="1"/>
  </si>
  <si>
    <t>鶴田</t>
    <rPh sb="0" eb="2">
      <t xml:space="preserve">ツルタ </t>
    </rPh>
    <phoneticPr fontId="1"/>
  </si>
  <si>
    <t>五所川原</t>
    <rPh sb="0" eb="4">
      <t xml:space="preserve">ゴショガワラ </t>
    </rPh>
    <phoneticPr fontId="1"/>
  </si>
  <si>
    <t>板柳</t>
    <rPh sb="0" eb="2">
      <t xml:space="preserve">イタヤナギ </t>
    </rPh>
    <phoneticPr fontId="1"/>
  </si>
  <si>
    <t>藤崎</t>
    <rPh sb="0" eb="2">
      <t xml:space="preserve">フジサキ </t>
    </rPh>
    <phoneticPr fontId="1"/>
  </si>
  <si>
    <t>田舎館</t>
    <rPh sb="0" eb="3">
      <t xml:space="preserve">イナカダテ </t>
    </rPh>
    <phoneticPr fontId="1"/>
  </si>
  <si>
    <t>大鰐</t>
    <rPh sb="0" eb="2">
      <t xml:space="preserve">オオワニ </t>
    </rPh>
    <phoneticPr fontId="1"/>
  </si>
  <si>
    <t>青森浜館</t>
    <rPh sb="0" eb="2">
      <t xml:space="preserve">アオモリ </t>
    </rPh>
    <rPh sb="2" eb="4">
      <t xml:space="preserve">ハマダテ </t>
    </rPh>
    <phoneticPr fontId="1"/>
  </si>
  <si>
    <t>T-01</t>
    <phoneticPr fontId="1"/>
  </si>
  <si>
    <t>T-02</t>
  </si>
  <si>
    <t>T-03</t>
  </si>
  <si>
    <t>T-04</t>
  </si>
  <si>
    <t>T-05</t>
  </si>
  <si>
    <t>T-06</t>
  </si>
  <si>
    <t>T-07</t>
  </si>
  <si>
    <t>T-08</t>
  </si>
  <si>
    <t>T-09</t>
  </si>
  <si>
    <t>T-10</t>
  </si>
  <si>
    <t>T-11</t>
  </si>
  <si>
    <t>T-12</t>
  </si>
  <si>
    <t>T-13</t>
  </si>
  <si>
    <t>T-14</t>
  </si>
  <si>
    <t>T-15</t>
  </si>
  <si>
    <t>T-16</t>
  </si>
  <si>
    <t>T-17</t>
  </si>
  <si>
    <t>T-18</t>
  </si>
  <si>
    <t>T-19</t>
  </si>
  <si>
    <t>T-20</t>
  </si>
  <si>
    <t>A-01</t>
    <phoneticPr fontId="1"/>
  </si>
  <si>
    <t>A-02</t>
  </si>
  <si>
    <t>A-03</t>
  </si>
  <si>
    <t>A-04</t>
  </si>
  <si>
    <t>A-05</t>
  </si>
  <si>
    <t>A-06</t>
  </si>
  <si>
    <t>A-07</t>
  </si>
  <si>
    <t>A-08</t>
  </si>
  <si>
    <t>東経, °</t>
    <rPh sb="0" eb="2">
      <t xml:space="preserve">トウケイ </t>
    </rPh>
    <phoneticPr fontId="1"/>
  </si>
  <si>
    <t>平均</t>
    <rPh sb="0" eb="2">
      <t xml:space="preserve">ヘイキン </t>
    </rPh>
    <phoneticPr fontId="1"/>
  </si>
  <si>
    <t>最大</t>
    <rPh sb="0" eb="2">
      <t xml:space="preserve">サイダイ </t>
    </rPh>
    <phoneticPr fontId="1"/>
  </si>
  <si>
    <t>最小</t>
    <rPh sb="0" eb="2">
      <t xml:space="preserve">サイショウ </t>
    </rPh>
    <phoneticPr fontId="1"/>
  </si>
  <si>
    <t>平均</t>
    <rPh sb="0" eb="1">
      <t xml:space="preserve">ヘイキン </t>
    </rPh>
    <phoneticPr fontId="1"/>
  </si>
  <si>
    <t>津軽平野（T-01〜T-20）</t>
    <rPh sb="0" eb="4">
      <t xml:space="preserve">ツガルヘイヤ </t>
    </rPh>
    <phoneticPr fontId="1"/>
  </si>
  <si>
    <t>青森平野（A-01〜A-08）</t>
    <rPh sb="0" eb="4">
      <t xml:space="preserve">アオモリヘイヤ </t>
    </rPh>
    <phoneticPr fontId="1"/>
  </si>
  <si>
    <t>全体</t>
    <rPh sb="0" eb="2">
      <t xml:space="preserve">ゼンタイ </t>
    </rPh>
    <phoneticPr fontId="1"/>
  </si>
  <si>
    <t>岩木町</t>
    <rPh sb="0" eb="3">
      <t xml:space="preserve">イワキマチ </t>
    </rPh>
    <phoneticPr fontId="1"/>
  </si>
  <si>
    <t>弘前市</t>
    <rPh sb="0" eb="3">
      <t xml:space="preserve">ヒロサキシ </t>
    </rPh>
    <phoneticPr fontId="1"/>
  </si>
  <si>
    <t>T-21</t>
    <phoneticPr fontId="1"/>
  </si>
  <si>
    <t>津軽平野（T-01〜T-21）</t>
    <rPh sb="0" eb="4">
      <t xml:space="preserve">ツガルヘイヤ </t>
    </rPh>
    <phoneticPr fontId="1"/>
  </si>
  <si>
    <t>積雪深, cm</t>
    <rPh sb="0" eb="3">
      <t xml:space="preserve">ヘイキンセキセツシン </t>
    </rPh>
    <phoneticPr fontId="1"/>
  </si>
  <si>
    <t>積雪水量, mm</t>
    <rPh sb="0" eb="2">
      <t xml:space="preserve">セキセツ </t>
    </rPh>
    <rPh sb="2" eb="4">
      <t xml:space="preserve">スイリョウ </t>
    </rPh>
    <phoneticPr fontId="1"/>
  </si>
  <si>
    <t>１月</t>
    <phoneticPr fontId="1"/>
  </si>
  <si>
    <t>2月</t>
    <rPh sb="1" eb="2">
      <t xml:space="preserve">ガツ </t>
    </rPh>
    <phoneticPr fontId="1"/>
  </si>
  <si>
    <t>3月</t>
    <rPh sb="1" eb="2">
      <t xml:space="preserve">ガツ </t>
    </rPh>
    <phoneticPr fontId="1"/>
  </si>
  <si>
    <t>津軽平野
（T-01〜T-20）</t>
    <rPh sb="0" eb="4">
      <t xml:space="preserve">ツガルヘイヤ </t>
    </rPh>
    <phoneticPr fontId="1"/>
  </si>
  <si>
    <t>青森平野
（A-01〜A-08）</t>
    <rPh sb="0" eb="4">
      <t xml:space="preserve">アオモリヘイヤ </t>
    </rPh>
    <phoneticPr fontId="1"/>
  </si>
  <si>
    <t>全層密度, kg/m3</t>
    <rPh sb="0" eb="2">
      <t xml:space="preserve">ゼンソウ </t>
    </rPh>
    <rPh sb="2" eb="4">
      <t xml:space="preserve">ミツド </t>
    </rPh>
    <phoneticPr fontId="1"/>
  </si>
  <si>
    <t>弘前市中野中豊野</t>
    <rPh sb="0" eb="3">
      <t xml:space="preserve">ヒロサキシ </t>
    </rPh>
    <rPh sb="3" eb="5">
      <t xml:space="preserve">ナカノ </t>
    </rPh>
    <rPh sb="5" eb="6">
      <t xml:space="preserve">ナカ </t>
    </rPh>
    <rPh sb="6" eb="8">
      <t xml:space="preserve">トヨノ </t>
    </rPh>
    <phoneticPr fontId="1"/>
  </si>
  <si>
    <t>弘前市相馬</t>
    <rPh sb="0" eb="1">
      <t xml:space="preserve">ヒロサキシ </t>
    </rPh>
    <rPh sb="3" eb="5">
      <t xml:space="preserve">ソウマ </t>
    </rPh>
    <phoneticPr fontId="1"/>
  </si>
  <si>
    <t>東目屋村</t>
    <rPh sb="0" eb="3">
      <t xml:space="preserve">ヒガシメヤ </t>
    </rPh>
    <rPh sb="3" eb="4">
      <t xml:space="preserve">ムラ </t>
    </rPh>
    <phoneticPr fontId="1"/>
  </si>
  <si>
    <t>弘前市葛原</t>
    <rPh sb="0" eb="3">
      <t xml:space="preserve">ヒロサキシ </t>
    </rPh>
    <rPh sb="3" eb="5">
      <t xml:space="preserve">クズハラ </t>
    </rPh>
    <phoneticPr fontId="1"/>
  </si>
  <si>
    <t>鶴田町鶴田</t>
    <rPh sb="0" eb="3">
      <t xml:space="preserve">ツルタチョウ </t>
    </rPh>
    <rPh sb="3" eb="5">
      <t xml:space="preserve">ツルタ </t>
    </rPh>
    <phoneticPr fontId="1"/>
  </si>
  <si>
    <t>弘前市小沢</t>
    <rPh sb="0" eb="3">
      <t xml:space="preserve">ヒロサキシ </t>
    </rPh>
    <rPh sb="3" eb="5">
      <t xml:space="preserve">コザワ </t>
    </rPh>
    <phoneticPr fontId="1"/>
  </si>
  <si>
    <t>五所川原市栄町</t>
    <rPh sb="0" eb="5">
      <t xml:space="preserve">ゴショガワラシ </t>
    </rPh>
    <rPh sb="5" eb="7">
      <t xml:space="preserve">サカエマチ </t>
    </rPh>
    <phoneticPr fontId="1"/>
  </si>
  <si>
    <t>五所川原市金木</t>
    <rPh sb="0" eb="1">
      <t xml:space="preserve">ゴショガワラシ </t>
    </rPh>
    <rPh sb="5" eb="7">
      <t xml:space="preserve">カナキ </t>
    </rPh>
    <phoneticPr fontId="1"/>
  </si>
  <si>
    <t>弘前アメダス</t>
    <rPh sb="0" eb="2">
      <t xml:space="preserve">ヒロサキアメダス </t>
    </rPh>
    <phoneticPr fontId="1"/>
  </si>
  <si>
    <t>弘前市和田町</t>
    <rPh sb="0" eb="3">
      <t xml:space="preserve">ヒロサキシ </t>
    </rPh>
    <rPh sb="3" eb="6">
      <t xml:space="preserve">ワダマチ </t>
    </rPh>
    <phoneticPr fontId="1"/>
  </si>
  <si>
    <t>板柳町福野田</t>
    <rPh sb="0" eb="3">
      <t xml:space="preserve">イタヤナギチョウ </t>
    </rPh>
    <rPh sb="3" eb="6">
      <t xml:space="preserve">フクノダ </t>
    </rPh>
    <phoneticPr fontId="1"/>
  </si>
  <si>
    <t>藤崎町藤崎</t>
    <rPh sb="0" eb="3">
      <t xml:space="preserve">フジサキチョウ </t>
    </rPh>
    <rPh sb="3" eb="5">
      <t xml:space="preserve">フジサキ </t>
    </rPh>
    <phoneticPr fontId="1"/>
  </si>
  <si>
    <t>弘前市泉野</t>
    <rPh sb="0" eb="3">
      <t xml:space="preserve">ヒロサキシ </t>
    </rPh>
    <rPh sb="3" eb="5">
      <t xml:space="preserve">イズミノ </t>
    </rPh>
    <phoneticPr fontId="1"/>
  </si>
  <si>
    <t>平川市日沼</t>
    <rPh sb="0" eb="3">
      <t xml:space="preserve">ヒラカワシ </t>
    </rPh>
    <rPh sb="3" eb="5">
      <t xml:space="preserve">ヒヌマ </t>
    </rPh>
    <phoneticPr fontId="1"/>
  </si>
  <si>
    <t>藤崎町福島</t>
    <rPh sb="0" eb="1">
      <t xml:space="preserve">フジサキチョウ </t>
    </rPh>
    <rPh sb="3" eb="5">
      <t xml:space="preserve">フクシマ </t>
    </rPh>
    <phoneticPr fontId="1"/>
  </si>
  <si>
    <t>平川市新館</t>
    <rPh sb="0" eb="1">
      <t xml:space="preserve">ヒラカワシ </t>
    </rPh>
    <rPh sb="3" eb="5">
      <t xml:space="preserve">シンダテ </t>
    </rPh>
    <phoneticPr fontId="1"/>
  </si>
  <si>
    <t>田舎館村高樋</t>
    <rPh sb="0" eb="4">
      <t xml:space="preserve">イナカダテムラ </t>
    </rPh>
    <rPh sb="4" eb="6">
      <t xml:space="preserve">タカヒ </t>
    </rPh>
    <phoneticPr fontId="1"/>
  </si>
  <si>
    <t>大鰐町蔵館</t>
    <rPh sb="0" eb="3">
      <t xml:space="preserve">オオワニチョウ </t>
    </rPh>
    <rPh sb="3" eb="5">
      <t xml:space="preserve">クラダテ </t>
    </rPh>
    <phoneticPr fontId="1"/>
  </si>
  <si>
    <t>平川市新屋町</t>
    <rPh sb="0" eb="3">
      <t xml:space="preserve">ヒラカワシ </t>
    </rPh>
    <rPh sb="3" eb="5">
      <t xml:space="preserve">アラヤ </t>
    </rPh>
    <rPh sb="5" eb="6">
      <t xml:space="preserve">マチ </t>
    </rPh>
    <phoneticPr fontId="1"/>
  </si>
  <si>
    <t>黒石市田中</t>
    <rPh sb="0" eb="3">
      <t xml:space="preserve">クロイシシ </t>
    </rPh>
    <rPh sb="3" eb="5">
      <t xml:space="preserve">タナカ </t>
    </rPh>
    <phoneticPr fontId="1"/>
  </si>
  <si>
    <t>平川市碇ヶ関</t>
    <rPh sb="0" eb="3">
      <t xml:space="preserve">ヒラカワシ </t>
    </rPh>
    <rPh sb="3" eb="4">
      <t xml:space="preserve">イカリガセキ </t>
    </rPh>
    <phoneticPr fontId="1"/>
  </si>
  <si>
    <t>青森市浪岡</t>
    <rPh sb="0" eb="3">
      <t xml:space="preserve">アオモリシ </t>
    </rPh>
    <rPh sb="3" eb="5">
      <t xml:space="preserve">ナミオカ </t>
    </rPh>
    <phoneticPr fontId="1"/>
  </si>
  <si>
    <t>岩木町</t>
    <rPh sb="0" eb="1">
      <t xml:space="preserve">イワキチョウ </t>
    </rPh>
    <phoneticPr fontId="1"/>
  </si>
  <si>
    <t>弘前市常盤野</t>
    <rPh sb="0" eb="3">
      <t xml:space="preserve">ヒロサキシ </t>
    </rPh>
    <rPh sb="3" eb="6">
      <t xml:space="preserve">トキワノ </t>
    </rPh>
    <phoneticPr fontId="1"/>
  </si>
  <si>
    <t>青森市鶴ケ坂</t>
    <rPh sb="0" eb="1">
      <t xml:space="preserve">アオモリシ </t>
    </rPh>
    <rPh sb="3" eb="4">
      <t xml:space="preserve">ツルガサカ </t>
    </rPh>
    <phoneticPr fontId="1"/>
  </si>
  <si>
    <t>青森市羽白</t>
    <rPh sb="0" eb="3">
      <t xml:space="preserve">アオモリシ </t>
    </rPh>
    <rPh sb="3" eb="5">
      <t xml:space="preserve">ハネシロ </t>
    </rPh>
    <phoneticPr fontId="1"/>
  </si>
  <si>
    <t>青森市安田</t>
    <rPh sb="0" eb="3">
      <t xml:space="preserve">アオモリシ </t>
    </rPh>
    <rPh sb="3" eb="5">
      <t xml:space="preserve">ヤスダ </t>
    </rPh>
    <phoneticPr fontId="1"/>
  </si>
  <si>
    <t>青森市野木</t>
    <rPh sb="0" eb="3">
      <t xml:space="preserve">アオモリシ </t>
    </rPh>
    <rPh sb="3" eb="5">
      <t xml:space="preserve">ノギ </t>
    </rPh>
    <phoneticPr fontId="1"/>
  </si>
  <si>
    <t>青森市浦町</t>
    <rPh sb="0" eb="3">
      <t xml:space="preserve">アオモリシ </t>
    </rPh>
    <rPh sb="3" eb="5">
      <t xml:space="preserve">ウラマチ </t>
    </rPh>
    <phoneticPr fontId="1"/>
  </si>
  <si>
    <t>青森市大矢沢</t>
    <rPh sb="0" eb="3">
      <t xml:space="preserve">アオモリシ </t>
    </rPh>
    <rPh sb="3" eb="6">
      <t>オオヤザワ</t>
    </rPh>
    <phoneticPr fontId="1"/>
  </si>
  <si>
    <t>青森市浜館</t>
    <rPh sb="0" eb="3">
      <t xml:space="preserve">アオモリシ </t>
    </rPh>
    <rPh sb="3" eb="5">
      <t xml:space="preserve">ハマダテ </t>
    </rPh>
    <phoneticPr fontId="1"/>
  </si>
  <si>
    <t>青森市泉野</t>
    <rPh sb="0" eb="3">
      <t xml:space="preserve">アオモリシ </t>
    </rPh>
    <rPh sb="3" eb="5">
      <t xml:space="preserve">イズミノ </t>
    </rPh>
    <phoneticPr fontId="1"/>
  </si>
  <si>
    <t>弘前中豊野</t>
    <rPh sb="0" eb="2">
      <t xml:space="preserve">ヒロサキ </t>
    </rPh>
    <rPh sb="2" eb="5">
      <t>ナカトヨノ</t>
    </rPh>
    <phoneticPr fontId="1"/>
  </si>
  <si>
    <t>弘前相馬</t>
    <rPh sb="0" eb="1">
      <t xml:space="preserve">ヒロサキ </t>
    </rPh>
    <rPh sb="2" eb="4">
      <t xml:space="preserve">ソウマ </t>
    </rPh>
    <phoneticPr fontId="1"/>
  </si>
  <si>
    <t>弘前葛原</t>
    <rPh sb="0" eb="2">
      <t xml:space="preserve">ヒロサキ </t>
    </rPh>
    <rPh sb="2" eb="4">
      <t xml:space="preserve">クズハラ </t>
    </rPh>
    <phoneticPr fontId="1"/>
  </si>
  <si>
    <t>弘前小沢</t>
    <rPh sb="0" eb="4">
      <t xml:space="preserve">ヒロサキコザワ </t>
    </rPh>
    <phoneticPr fontId="1"/>
  </si>
  <si>
    <t>五所川原金木</t>
    <rPh sb="0" eb="1">
      <t xml:space="preserve">ゴショガワラ </t>
    </rPh>
    <rPh sb="4" eb="6">
      <t xml:space="preserve">カナキ </t>
    </rPh>
    <phoneticPr fontId="1"/>
  </si>
  <si>
    <t>弘前泉野</t>
    <rPh sb="0" eb="4">
      <t xml:space="preserve">ヒロサキイズミノ </t>
    </rPh>
    <phoneticPr fontId="1"/>
  </si>
  <si>
    <t>平川日沼</t>
    <rPh sb="0" eb="2">
      <t xml:space="preserve">ヒラカワ </t>
    </rPh>
    <rPh sb="2" eb="4">
      <t xml:space="preserve">ヒヌマ </t>
    </rPh>
    <phoneticPr fontId="1"/>
  </si>
  <si>
    <t>市町村コード</t>
    <rPh sb="0" eb="3">
      <t xml:space="preserve">シチョウソンコード </t>
    </rPh>
    <phoneticPr fontId="1"/>
  </si>
  <si>
    <t>平川新館</t>
    <rPh sb="0" eb="1">
      <t xml:space="preserve">ヒラカワ </t>
    </rPh>
    <rPh sb="2" eb="4">
      <t xml:space="preserve">ニイダテ </t>
    </rPh>
    <phoneticPr fontId="1"/>
  </si>
  <si>
    <t>平川新屋</t>
    <rPh sb="0" eb="2">
      <t xml:space="preserve">ヒラカワ </t>
    </rPh>
    <rPh sb="2" eb="4">
      <t xml:space="preserve">ニイヤ </t>
    </rPh>
    <phoneticPr fontId="1"/>
  </si>
  <si>
    <t>黒石アメダス</t>
    <rPh sb="0" eb="2">
      <t xml:space="preserve">クロイシアメダス </t>
    </rPh>
    <phoneticPr fontId="1"/>
  </si>
  <si>
    <t>碇ヶ関アメダス</t>
    <rPh sb="0" eb="1">
      <t xml:space="preserve">イカリガセキアメダス </t>
    </rPh>
    <phoneticPr fontId="1"/>
  </si>
  <si>
    <t>青森浪岡</t>
    <rPh sb="0" eb="2">
      <t xml:space="preserve">アオモリ </t>
    </rPh>
    <rPh sb="2" eb="4">
      <t xml:space="preserve">ナミオカ </t>
    </rPh>
    <phoneticPr fontId="1"/>
  </si>
  <si>
    <t>岳アメダス</t>
    <rPh sb="0" eb="1">
      <t xml:space="preserve">ダケアメダス </t>
    </rPh>
    <phoneticPr fontId="1"/>
  </si>
  <si>
    <t>青森鶴ヶ坂</t>
    <rPh sb="0" eb="1">
      <t xml:space="preserve">アオモリ </t>
    </rPh>
    <rPh sb="2" eb="3">
      <t xml:space="preserve">ツルガサカ </t>
    </rPh>
    <phoneticPr fontId="1"/>
  </si>
  <si>
    <t>青森羽白</t>
    <rPh sb="0" eb="2">
      <t xml:space="preserve">アオモリ </t>
    </rPh>
    <rPh sb="2" eb="4">
      <t xml:space="preserve">ハネシロ </t>
    </rPh>
    <phoneticPr fontId="1"/>
  </si>
  <si>
    <t>青森安田</t>
    <rPh sb="0" eb="2">
      <t xml:space="preserve">アオモリ </t>
    </rPh>
    <rPh sb="2" eb="4">
      <t xml:space="preserve">ヤスダ </t>
    </rPh>
    <phoneticPr fontId="1"/>
  </si>
  <si>
    <t>青森野木</t>
    <rPh sb="0" eb="2">
      <t xml:space="preserve">アオモリ </t>
    </rPh>
    <rPh sb="2" eb="4">
      <t xml:space="preserve">ノギ </t>
    </rPh>
    <phoneticPr fontId="1"/>
  </si>
  <si>
    <t>青森浦町</t>
    <rPh sb="0" eb="2">
      <t xml:space="preserve">アオモリ </t>
    </rPh>
    <rPh sb="2" eb="4">
      <t xml:space="preserve">ウラマチ </t>
    </rPh>
    <phoneticPr fontId="1"/>
  </si>
  <si>
    <t>青森大矢沢</t>
    <rPh sb="0" eb="2">
      <t xml:space="preserve">アオモリ </t>
    </rPh>
    <rPh sb="2" eb="5">
      <t xml:space="preserve">オオヤザワ </t>
    </rPh>
    <phoneticPr fontId="1"/>
  </si>
  <si>
    <t>青森泉野</t>
    <rPh sb="0" eb="2">
      <t xml:space="preserve">アオモリ </t>
    </rPh>
    <rPh sb="2" eb="4">
      <t xml:space="preserve">イズミノ </t>
    </rPh>
    <phoneticPr fontId="1"/>
  </si>
  <si>
    <t>住所</t>
    <rPh sb="0" eb="2">
      <t xml:space="preserve">ジュウショ </t>
    </rPh>
    <phoneticPr fontId="1"/>
  </si>
  <si>
    <t>藤崎福島</t>
    <rPh sb="0" eb="1">
      <t xml:space="preserve">フジサキ </t>
    </rPh>
    <rPh sb="2" eb="4">
      <t xml:space="preserve">フクシマ </t>
    </rPh>
    <phoneticPr fontId="1"/>
  </si>
  <si>
    <t>1月積雪深[cm]</t>
    <rPh sb="1" eb="2">
      <t xml:space="preserve">ガツ </t>
    </rPh>
    <rPh sb="2" eb="5">
      <t xml:space="preserve">セキセツシン </t>
    </rPh>
    <phoneticPr fontId="1"/>
  </si>
  <si>
    <t>2月積雪深[cm]</t>
    <rPh sb="1" eb="2">
      <t xml:space="preserve">ガツ </t>
    </rPh>
    <rPh sb="2" eb="5">
      <t xml:space="preserve">セキセツシン </t>
    </rPh>
    <phoneticPr fontId="1"/>
  </si>
  <si>
    <t>3月積雪深[cm]</t>
    <rPh sb="1" eb="2">
      <t xml:space="preserve">ガツ </t>
    </rPh>
    <rPh sb="2" eb="5">
      <t xml:space="preserve">セキセツシン </t>
    </rPh>
    <phoneticPr fontId="1"/>
  </si>
  <si>
    <t>1月相当水量[mm]</t>
    <rPh sb="0" eb="2">
      <t xml:space="preserve">ヘイキン </t>
    </rPh>
    <rPh sb="2" eb="3">
      <t xml:space="preserve">スイリョウ </t>
    </rPh>
    <phoneticPr fontId="1"/>
  </si>
  <si>
    <t>2月相当水量[mm]</t>
    <rPh sb="2" eb="3">
      <t xml:space="preserve">スイリョウ </t>
    </rPh>
    <phoneticPr fontId="1"/>
  </si>
  <si>
    <t>3月相当水量[mm]</t>
    <rPh sb="2" eb="3">
      <t xml:space="preserve">スイリョウ </t>
    </rPh>
    <phoneticPr fontId="1"/>
  </si>
  <si>
    <t>1月密度[kg/m3]</t>
    <rPh sb="1" eb="2">
      <t xml:space="preserve">ガツ </t>
    </rPh>
    <rPh sb="2" eb="4">
      <t xml:space="preserve">ミツド </t>
    </rPh>
    <phoneticPr fontId="1"/>
  </si>
  <si>
    <t>2月密度[kg/m3]</t>
    <rPh sb="1" eb="2">
      <t xml:space="preserve">ガツ </t>
    </rPh>
    <rPh sb="2" eb="4">
      <t xml:space="preserve">ミツド </t>
    </rPh>
    <phoneticPr fontId="1"/>
  </si>
  <si>
    <t>3月密度[kg/m3]</t>
    <rPh sb="1" eb="2">
      <t xml:space="preserve">ガツ </t>
    </rPh>
    <rPh sb="2" eb="4">
      <t xml:space="preserve">ミツド </t>
    </rPh>
    <phoneticPr fontId="1"/>
  </si>
  <si>
    <t>-</t>
    <phoneticPr fontId="1"/>
  </si>
  <si>
    <t>平均(a)</t>
    <rPh sb="0" eb="2">
      <t xml:space="preserve">ヘイキン </t>
    </rPh>
    <phoneticPr fontId="1"/>
  </si>
  <si>
    <t>最大(b)</t>
    <rPh sb="0" eb="2">
      <t xml:space="preserve">サイダイ </t>
    </rPh>
    <phoneticPr fontId="1"/>
  </si>
  <si>
    <t>最小(c)</t>
    <rPh sb="0" eb="2">
      <t xml:space="preserve">サイショウ </t>
    </rPh>
    <phoneticPr fontId="1"/>
  </si>
  <si>
    <t>(b)-(a)</t>
    <phoneticPr fontId="1"/>
  </si>
  <si>
    <t>(a)-(b)</t>
    <phoneticPr fontId="1"/>
  </si>
  <si>
    <t>記号</t>
    <rPh sb="0" eb="2">
      <t xml:space="preserve">キゴウ </t>
    </rPh>
    <phoneticPr fontId="1"/>
  </si>
  <si>
    <t>名称</t>
    <rPh sb="0" eb="2">
      <t xml:space="preserve">メイショウ </t>
    </rPh>
    <phoneticPr fontId="1"/>
  </si>
  <si>
    <t>津軽平野
（T-01〜T-21）</t>
    <rPh sb="0" eb="4">
      <t xml:space="preserve">ツガルヘイヤ </t>
    </rPh>
    <phoneticPr fontId="1"/>
  </si>
  <si>
    <t>1月</t>
  </si>
  <si>
    <t>2月</t>
  </si>
  <si>
    <t>3月</t>
  </si>
  <si>
    <t>積雪深[cm]</t>
    <rPh sb="0" eb="3">
      <t xml:space="preserve">セキセツシン </t>
    </rPh>
    <phoneticPr fontId="1"/>
  </si>
  <si>
    <t>相当水量[mm]</t>
    <rPh sb="0" eb="1">
      <t xml:space="preserve">スイリョウ </t>
    </rPh>
    <phoneticPr fontId="1"/>
  </si>
  <si>
    <t>参考：</t>
    <rPh sb="0" eb="2">
      <t xml:space="preserve">サンコウ </t>
    </rPh>
    <phoneticPr fontId="1"/>
  </si>
  <si>
    <t>表4-2　広域積雪水量調査地点一覧</t>
    <rPh sb="0" eb="1">
      <t xml:space="preserve">ヒョウ </t>
    </rPh>
    <rPh sb="5" eb="13">
      <t xml:space="preserve">コウイキセキセツスイリョウチョウサ </t>
    </rPh>
    <rPh sb="13" eb="15">
      <t xml:space="preserve">チョウサチテン </t>
    </rPh>
    <rPh sb="15" eb="17">
      <t xml:space="preserve">イチラン </t>
    </rPh>
    <phoneticPr fontId="1"/>
  </si>
  <si>
    <t>表4-3　広域積雪水量調査結果</t>
    <rPh sb="0" eb="1">
      <t xml:space="preserve">ヒョウ </t>
    </rPh>
    <rPh sb="5" eb="13">
      <t xml:space="preserve">コウイキセキセツスイリョウチョウサ </t>
    </rPh>
    <rPh sb="13" eb="15">
      <t xml:space="preserve">ケッカ </t>
    </rPh>
    <phoneticPr fontId="1"/>
  </si>
  <si>
    <r>
      <t>全層密度[kg/m</t>
    </r>
    <r>
      <rPr>
        <vertAlign val="superscript"/>
        <sz val="12"/>
        <color theme="1"/>
        <rFont val="游ゴシック"/>
        <family val="3"/>
        <charset val="128"/>
      </rPr>
      <t>3</t>
    </r>
    <r>
      <rPr>
        <sz val="12"/>
        <color theme="1"/>
        <rFont val="游ゴシック"/>
        <family val="3"/>
        <charset val="128"/>
        <scheme val="minor"/>
      </rPr>
      <t>]</t>
    </r>
    <rPh sb="0" eb="2">
      <t xml:space="preserve">ゼンソウ </t>
    </rPh>
    <rPh sb="2" eb="4">
      <t xml:space="preserve">ミツド </t>
    </rPh>
    <phoneticPr fontId="1"/>
  </si>
  <si>
    <t>青森市鶴ヶ坂</t>
    <rPh sb="0" eb="1">
      <t xml:space="preserve">アオモリシ </t>
    </rPh>
    <rPh sb="3" eb="4">
      <t xml:space="preserve">ツルガサカ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</si>
</sst>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0000"/>
    <numFmt numFmtId="178" formatCode="0.000000"/>
  </numFmts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rgb="FF000000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vertAlign val="superscript"/>
      <sz val="12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176" fontId="2" fillId="0" borderId="4" xfId="0" applyNumberFormat="1" applyFont="1" applyBorder="1">
      <alignment vertical="center"/>
    </xf>
    <xf numFmtId="1" fontId="2" fillId="0" borderId="4" xfId="0" applyNumberFormat="1" applyFont="1" applyBorder="1">
      <alignment vertical="center"/>
    </xf>
    <xf numFmtId="1" fontId="0" fillId="0" borderId="4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78" fontId="2" fillId="0" borderId="1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3" xfId="0" applyNumberFormat="1" applyFont="1" applyBorder="1">
      <alignment vertical="center"/>
    </xf>
    <xf numFmtId="178" fontId="2" fillId="0" borderId="4" xfId="0" applyNumberFormat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768AC"/>
      <color rgb="FFDFB713"/>
      <color rgb="FFC740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集計!$B$5</c:f>
              <c:strCache>
                <c:ptCount val="1"/>
                <c:pt idx="0">
                  <c:v>平均(a)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1053-544D-9E8D-ABD5BB4F685B}"/>
              </c:ext>
            </c:extLst>
          </c:dPt>
          <c:dPt>
            <c:idx val="1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53-544D-9E8D-ABD5BB4F685B}"/>
              </c:ext>
            </c:extLst>
          </c:dPt>
          <c:dPt>
            <c:idx val="2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053-544D-9E8D-ABD5BB4F685B}"/>
              </c:ext>
            </c:extLst>
          </c:dPt>
          <c:dPt>
            <c:idx val="3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53-544D-9E8D-ABD5BB4F685B}"/>
              </c:ext>
            </c:extLst>
          </c:dPt>
          <c:dPt>
            <c:idx val="4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053-544D-9E8D-ABD5BB4F685B}"/>
              </c:ext>
            </c:extLst>
          </c:dPt>
          <c:dPt>
            <c:idx val="5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53-544D-9E8D-ABD5BB4F685B}"/>
              </c:ext>
            </c:extLst>
          </c:dPt>
          <c:dPt>
            <c:idx val="6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053-544D-9E8D-ABD5BB4F685B}"/>
              </c:ext>
            </c:extLst>
          </c:dPt>
          <c:dPt>
            <c:idx val="7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53-544D-9E8D-ABD5BB4F685B}"/>
              </c:ext>
            </c:extLst>
          </c:dPt>
          <c:dPt>
            <c:idx val="8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053-544D-9E8D-ABD5BB4F68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+mn-lt"/>
                    <a:ea typeface="MS Gothic" panose="020B0609070205080204" pitchFamily="49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集計!$C$8:$K$8</c:f>
                <c:numCache>
                  <c:formatCode>General</c:formatCode>
                  <c:ptCount val="9"/>
                  <c:pt idx="0">
                    <c:v>60.25</c:v>
                  </c:pt>
                  <c:pt idx="1">
                    <c:v>60.125</c:v>
                  </c:pt>
                  <c:pt idx="2">
                    <c:v>65</c:v>
                  </c:pt>
                  <c:pt idx="3">
                    <c:v>30.700000000000003</c:v>
                  </c:pt>
                  <c:pt idx="4">
                    <c:v>83.6</c:v>
                  </c:pt>
                  <c:pt idx="5">
                    <c:v>79.45</c:v>
                  </c:pt>
                  <c:pt idx="6">
                    <c:v>74.142857142857139</c:v>
                  </c:pt>
                  <c:pt idx="7">
                    <c:v>76.892857142857139</c:v>
                  </c:pt>
                  <c:pt idx="8">
                    <c:v>75.321428571428569</c:v>
                  </c:pt>
                </c:numCache>
              </c:numRef>
            </c:plus>
            <c:minus>
              <c:numRef>
                <c:f>集計!$C$9:$K$9</c:f>
                <c:numCache>
                  <c:formatCode>General</c:formatCode>
                  <c:ptCount val="9"/>
                  <c:pt idx="0">
                    <c:v>36.75</c:v>
                  </c:pt>
                  <c:pt idx="1">
                    <c:v>49.875</c:v>
                  </c:pt>
                  <c:pt idx="2">
                    <c:v>36</c:v>
                  </c:pt>
                  <c:pt idx="3">
                    <c:v>46.3</c:v>
                  </c:pt>
                  <c:pt idx="4">
                    <c:v>47.400000000000006</c:v>
                  </c:pt>
                  <c:pt idx="5">
                    <c:v>61.55</c:v>
                  </c:pt>
                  <c:pt idx="6">
                    <c:v>51.857142857142861</c:v>
                  </c:pt>
                  <c:pt idx="7">
                    <c:v>54.107142857142861</c:v>
                  </c:pt>
                  <c:pt idx="8">
                    <c:v>65.678571428571431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集計!$C$3:$K$4</c:f>
              <c:multiLvlStrCache>
                <c:ptCount val="9"/>
                <c:lvl>
                  <c:pt idx="0">
                    <c:v>１月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１月</c:v>
                  </c:pt>
                  <c:pt idx="4">
                    <c:v>2月</c:v>
                  </c:pt>
                  <c:pt idx="5">
                    <c:v>3月</c:v>
                  </c:pt>
                  <c:pt idx="6">
                    <c:v>１月</c:v>
                  </c:pt>
                  <c:pt idx="7">
                    <c:v>2月</c:v>
                  </c:pt>
                  <c:pt idx="8">
                    <c:v>3月</c:v>
                  </c:pt>
                </c:lvl>
                <c:lvl>
                  <c:pt idx="0">
                    <c:v>青森平野
（A-01〜A-08）</c:v>
                  </c:pt>
                  <c:pt idx="3">
                    <c:v>津軽平野
（T-01〜T-20）</c:v>
                  </c:pt>
                  <c:pt idx="6">
                    <c:v>全体</c:v>
                  </c:pt>
                </c:lvl>
              </c:multiLvlStrCache>
            </c:multiLvlStrRef>
          </c:cat>
          <c:val>
            <c:numRef>
              <c:f>集計!$C$5:$K$5</c:f>
              <c:numCache>
                <c:formatCode>0</c:formatCode>
                <c:ptCount val="9"/>
                <c:pt idx="0">
                  <c:v>109.75</c:v>
                </c:pt>
                <c:pt idx="1">
                  <c:v>138.875</c:v>
                </c:pt>
                <c:pt idx="2">
                  <c:v>97</c:v>
                </c:pt>
                <c:pt idx="3">
                  <c:v>90.3</c:v>
                </c:pt>
                <c:pt idx="4">
                  <c:v>115.4</c:v>
                </c:pt>
                <c:pt idx="5">
                  <c:v>82.55</c:v>
                </c:pt>
                <c:pt idx="6">
                  <c:v>95.857142857142861</c:v>
                </c:pt>
                <c:pt idx="7">
                  <c:v>122.10714285714286</c:v>
                </c:pt>
                <c:pt idx="8">
                  <c:v>86.678571428571431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5-544E-9E4F-C751FE2E6D4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568868719"/>
        <c:axId val="662909775"/>
      </c:barChart>
      <c:catAx>
        <c:axId val="56886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MS Gothic" panose="020B0609070205080204" pitchFamily="49" charset="-128"/>
                <a:cs typeface="+mn-cs"/>
              </a:defRPr>
            </a:pPr>
            <a:endParaRPr lang="ja-JP"/>
          </a:p>
        </c:txPr>
        <c:crossAx val="662909775"/>
        <c:crosses val="autoZero"/>
        <c:auto val="1"/>
        <c:lblAlgn val="ctr"/>
        <c:lblOffset val="100"/>
        <c:noMultiLvlLbl val="0"/>
      </c:catAx>
      <c:valAx>
        <c:axId val="662909775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MS Gothic" panose="020B0609070205080204" pitchFamily="49" charset="-128"/>
                    <a:cs typeface="+mn-cs"/>
                  </a:defRPr>
                </a:pPr>
                <a:r>
                  <a:rPr lang="ja-JP" sz="1800" b="0"/>
                  <a:t>積雪深</a:t>
                </a:r>
                <a:r>
                  <a:rPr lang="en-US" sz="1800" b="0"/>
                  <a:t>, cm</a:t>
                </a:r>
                <a:endParaRPr lang="ja-JP" sz="1800" b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MS Gothic" panose="020B0609070205080204" pitchFamily="49" charset="-128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MS Gothic" panose="020B0609070205080204" pitchFamily="49" charset="-128"/>
                <a:cs typeface="+mn-cs"/>
              </a:defRPr>
            </a:pPr>
            <a:endParaRPr lang="ja-JP"/>
          </a:p>
        </c:txPr>
        <c:crossAx val="568868719"/>
        <c:crosses val="autoZero"/>
        <c:crossBetween val="between"/>
        <c:majorUnit val="50"/>
      </c:valAx>
      <c:spPr>
        <a:noFill/>
        <a:ln w="19050">
          <a:solidFill>
            <a:schemeClr val="bg1">
              <a:lumMod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noFill/>
      <a:round/>
    </a:ln>
    <a:effectLst/>
  </c:spPr>
  <c:txPr>
    <a:bodyPr/>
    <a:lstStyle/>
    <a:p>
      <a:pPr>
        <a:defRPr sz="1400" b="0">
          <a:latin typeface="+mn-lt"/>
          <a:ea typeface="MS Gothic" panose="020B0609070205080204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集計!$B$14</c:f>
              <c:strCache>
                <c:ptCount val="1"/>
                <c:pt idx="0">
                  <c:v>平均(a)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14-4049-BA7C-33E777C05868}"/>
              </c:ext>
            </c:extLst>
          </c:dPt>
          <c:dPt>
            <c:idx val="1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14-4049-BA7C-33E777C05868}"/>
              </c:ext>
            </c:extLst>
          </c:dPt>
          <c:dPt>
            <c:idx val="2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14-4049-BA7C-33E777C05868}"/>
              </c:ext>
            </c:extLst>
          </c:dPt>
          <c:dPt>
            <c:idx val="3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14-4049-BA7C-33E777C05868}"/>
              </c:ext>
            </c:extLst>
          </c:dPt>
          <c:dPt>
            <c:idx val="4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14-4049-BA7C-33E777C05868}"/>
              </c:ext>
            </c:extLst>
          </c:dPt>
          <c:dPt>
            <c:idx val="5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314-4049-BA7C-33E777C05868}"/>
              </c:ext>
            </c:extLst>
          </c:dPt>
          <c:dPt>
            <c:idx val="6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314-4049-BA7C-33E777C05868}"/>
              </c:ext>
            </c:extLst>
          </c:dPt>
          <c:dPt>
            <c:idx val="7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314-4049-BA7C-33E777C05868}"/>
              </c:ext>
            </c:extLst>
          </c:dPt>
          <c:dPt>
            <c:idx val="8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314-4049-BA7C-33E777C058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集計!$C$17:$K$17</c:f>
                <c:numCache>
                  <c:formatCode>General</c:formatCode>
                  <c:ptCount val="9"/>
                  <c:pt idx="0">
                    <c:v>183</c:v>
                  </c:pt>
                  <c:pt idx="1">
                    <c:v>213.25</c:v>
                  </c:pt>
                  <c:pt idx="2">
                    <c:v>236.75</c:v>
                  </c:pt>
                  <c:pt idx="3">
                    <c:v>140.30000000000001</c:v>
                  </c:pt>
                  <c:pt idx="4">
                    <c:v>137.25</c:v>
                  </c:pt>
                  <c:pt idx="5">
                    <c:v>168.45</c:v>
                  </c:pt>
                  <c:pt idx="6">
                    <c:v>238.21428571428572</c:v>
                  </c:pt>
                  <c:pt idx="7">
                    <c:v>251.10714285714283</c:v>
                  </c:pt>
                  <c:pt idx="8">
                    <c:v>282.96428571428572</c:v>
                  </c:pt>
                </c:numCache>
              </c:numRef>
            </c:plus>
            <c:minus>
              <c:numRef>
                <c:f>集計!$C$18:$K$18</c:f>
                <c:numCache>
                  <c:formatCode>General</c:formatCode>
                  <c:ptCount val="9"/>
                  <c:pt idx="0">
                    <c:v>137</c:v>
                  </c:pt>
                  <c:pt idx="1">
                    <c:v>183.75</c:v>
                  </c:pt>
                  <c:pt idx="2">
                    <c:v>131.25</c:v>
                  </c:pt>
                  <c:pt idx="3">
                    <c:v>148.69999999999999</c:v>
                  </c:pt>
                  <c:pt idx="4">
                    <c:v>192.75</c:v>
                  </c:pt>
                  <c:pt idx="5">
                    <c:v>261.55</c:v>
                  </c:pt>
                  <c:pt idx="6">
                    <c:v>170.78571428571428</c:v>
                  </c:pt>
                  <c:pt idx="7">
                    <c:v>207.89285714285717</c:v>
                  </c:pt>
                  <c:pt idx="8">
                    <c:v>280.03571428571428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集計!$C$3:$K$4</c:f>
              <c:multiLvlStrCache>
                <c:ptCount val="9"/>
                <c:lvl>
                  <c:pt idx="0">
                    <c:v>１月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１月</c:v>
                  </c:pt>
                  <c:pt idx="4">
                    <c:v>2月</c:v>
                  </c:pt>
                  <c:pt idx="5">
                    <c:v>3月</c:v>
                  </c:pt>
                  <c:pt idx="6">
                    <c:v>１月</c:v>
                  </c:pt>
                  <c:pt idx="7">
                    <c:v>2月</c:v>
                  </c:pt>
                  <c:pt idx="8">
                    <c:v>3月</c:v>
                  </c:pt>
                </c:lvl>
                <c:lvl>
                  <c:pt idx="0">
                    <c:v>青森平野
（A-01〜A-08）</c:v>
                  </c:pt>
                  <c:pt idx="3">
                    <c:v>津軽平野
（T-01〜T-20）</c:v>
                  </c:pt>
                  <c:pt idx="6">
                    <c:v>全体</c:v>
                  </c:pt>
                </c:lvl>
              </c:multiLvlStrCache>
            </c:multiLvlStrRef>
          </c:cat>
          <c:val>
            <c:numRef>
              <c:f>集計!$C$14:$K$14</c:f>
              <c:numCache>
                <c:formatCode>0</c:formatCode>
                <c:ptCount val="9"/>
                <c:pt idx="0">
                  <c:v>387</c:v>
                </c:pt>
                <c:pt idx="1">
                  <c:v>475.75</c:v>
                </c:pt>
                <c:pt idx="2">
                  <c:v>421.25</c:v>
                </c:pt>
                <c:pt idx="3">
                  <c:v>309.7</c:v>
                </c:pt>
                <c:pt idx="4">
                  <c:v>422.75</c:v>
                </c:pt>
                <c:pt idx="5">
                  <c:v>356.55</c:v>
                </c:pt>
                <c:pt idx="6">
                  <c:v>331.78571428571428</c:v>
                </c:pt>
                <c:pt idx="7">
                  <c:v>437.89285714285717</c:v>
                </c:pt>
                <c:pt idx="8">
                  <c:v>375.03571428571428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314-4049-BA7C-33E777C05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68868719"/>
        <c:axId val="662909775"/>
      </c:barChart>
      <c:catAx>
        <c:axId val="56886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2909775"/>
        <c:crosses val="autoZero"/>
        <c:auto val="1"/>
        <c:lblAlgn val="ctr"/>
        <c:lblOffset val="100"/>
        <c:noMultiLvlLbl val="0"/>
      </c:catAx>
      <c:valAx>
        <c:axId val="662909775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積雪相当水量</a:t>
                </a:r>
                <a:r>
                  <a:rPr lang="en-US"/>
                  <a:t>, mm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8868719"/>
        <c:crosses val="autoZero"/>
        <c:crossBetween val="between"/>
      </c:valAx>
      <c:spPr>
        <a:noFill/>
        <a:ln w="19050">
          <a:solidFill>
            <a:schemeClr val="bg1">
              <a:lumMod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集計!$B$23</c:f>
              <c:strCache>
                <c:ptCount val="1"/>
                <c:pt idx="0">
                  <c:v>平均(a)</c:v>
                </c:pt>
              </c:strCache>
            </c:strRef>
          </c:tx>
          <c:spPr>
            <a:solidFill>
              <a:srgbClr val="C74013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8F-9D41-A3FF-C0AAF9EF66E6}"/>
              </c:ext>
            </c:extLst>
          </c:dPt>
          <c:dPt>
            <c:idx val="2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8F-9D41-A3FF-C0AAF9EF66E6}"/>
              </c:ext>
            </c:extLst>
          </c:dPt>
          <c:dPt>
            <c:idx val="4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48F-9D41-A3FF-C0AAF9EF66E6}"/>
              </c:ext>
            </c:extLst>
          </c:dPt>
          <c:dPt>
            <c:idx val="5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8F-9D41-A3FF-C0AAF9EF66E6}"/>
              </c:ext>
            </c:extLst>
          </c:dPt>
          <c:dPt>
            <c:idx val="7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448F-9D41-A3FF-C0AAF9EF66E6}"/>
              </c:ext>
            </c:extLst>
          </c:dPt>
          <c:dPt>
            <c:idx val="8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448F-9D41-A3FF-C0AAF9EF66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集計!$C$26:$K$26</c:f>
                <c:numCache>
                  <c:formatCode>General</c:formatCode>
                  <c:ptCount val="9"/>
                  <c:pt idx="0">
                    <c:v>18.5</c:v>
                  </c:pt>
                  <c:pt idx="1">
                    <c:v>31</c:v>
                  </c:pt>
                  <c:pt idx="2">
                    <c:v>37.625</c:v>
                  </c:pt>
                  <c:pt idx="3">
                    <c:v>31.050000000000011</c:v>
                  </c:pt>
                  <c:pt idx="4">
                    <c:v>38.75</c:v>
                  </c:pt>
                  <c:pt idx="5">
                    <c:v>28.550000000000011</c:v>
                  </c:pt>
                  <c:pt idx="6">
                    <c:v>27.75</c:v>
                  </c:pt>
                  <c:pt idx="7">
                    <c:v>44.821428571428555</c:v>
                  </c:pt>
                  <c:pt idx="8">
                    <c:v>47.571428571428555</c:v>
                  </c:pt>
                </c:numCache>
              </c:numRef>
            </c:plus>
            <c:minus>
              <c:numRef>
                <c:f>集計!$C$27:$K$27</c:f>
                <c:numCache>
                  <c:formatCode>General</c:formatCode>
                  <c:ptCount val="9"/>
                  <c:pt idx="0">
                    <c:v>20.5</c:v>
                  </c:pt>
                  <c:pt idx="1">
                    <c:v>15</c:v>
                  </c:pt>
                  <c:pt idx="2">
                    <c:v>40.375</c:v>
                  </c:pt>
                  <c:pt idx="3">
                    <c:v>78.949999999999989</c:v>
                  </c:pt>
                  <c:pt idx="4">
                    <c:v>62.25</c:v>
                  </c:pt>
                  <c:pt idx="5">
                    <c:v>48.449999999999989</c:v>
                  </c:pt>
                  <c:pt idx="6">
                    <c:v>82.25</c:v>
                  </c:pt>
                  <c:pt idx="7">
                    <c:v>56.178571428571445</c:v>
                  </c:pt>
                  <c:pt idx="8">
                    <c:v>52.428571428571445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集計!$C$3:$K$4</c:f>
              <c:multiLvlStrCache>
                <c:ptCount val="9"/>
                <c:lvl>
                  <c:pt idx="0">
                    <c:v>１月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１月</c:v>
                  </c:pt>
                  <c:pt idx="4">
                    <c:v>2月</c:v>
                  </c:pt>
                  <c:pt idx="5">
                    <c:v>3月</c:v>
                  </c:pt>
                  <c:pt idx="6">
                    <c:v>１月</c:v>
                  </c:pt>
                  <c:pt idx="7">
                    <c:v>2月</c:v>
                  </c:pt>
                  <c:pt idx="8">
                    <c:v>3月</c:v>
                  </c:pt>
                </c:lvl>
                <c:lvl>
                  <c:pt idx="0">
                    <c:v>青森平野
（A-01〜A-08）</c:v>
                  </c:pt>
                  <c:pt idx="3">
                    <c:v>津軽平野
（T-01〜T-20）</c:v>
                  </c:pt>
                  <c:pt idx="6">
                    <c:v>全体</c:v>
                  </c:pt>
                </c:lvl>
              </c:multiLvlStrCache>
            </c:multiLvlStrRef>
          </c:cat>
          <c:val>
            <c:numRef>
              <c:f>集計!$C$23:$K$23</c:f>
              <c:numCache>
                <c:formatCode>0</c:formatCode>
                <c:ptCount val="9"/>
                <c:pt idx="0">
                  <c:v>354.5</c:v>
                </c:pt>
                <c:pt idx="1">
                  <c:v>345</c:v>
                </c:pt>
                <c:pt idx="2">
                  <c:v>445.375</c:v>
                </c:pt>
                <c:pt idx="3">
                  <c:v>342.95</c:v>
                </c:pt>
                <c:pt idx="4">
                  <c:v>366.25</c:v>
                </c:pt>
                <c:pt idx="5">
                  <c:v>431.45</c:v>
                </c:pt>
                <c:pt idx="6">
                  <c:v>346.25</c:v>
                </c:pt>
                <c:pt idx="7">
                  <c:v>360.17857142857144</c:v>
                </c:pt>
                <c:pt idx="8">
                  <c:v>435.42857142857144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48F-9D41-A3FF-C0AAF9EF6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68868719"/>
        <c:axId val="662909775"/>
      </c:barChart>
      <c:catAx>
        <c:axId val="56886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2909775"/>
        <c:crosses val="autoZero"/>
        <c:auto val="1"/>
        <c:lblAlgn val="ctr"/>
        <c:lblOffset val="100"/>
        <c:noMultiLvlLbl val="0"/>
      </c:catAx>
      <c:valAx>
        <c:axId val="662909775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全層密度</a:t>
                </a:r>
                <a:r>
                  <a:rPr lang="en-US"/>
                  <a:t>, kg/m</a:t>
                </a:r>
                <a:r>
                  <a:rPr lang="en-US" baseline="30000"/>
                  <a:t>3</a:t>
                </a:r>
                <a:endParaRPr lang="ja-JP" baseline="30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8868719"/>
        <c:crosses val="autoZero"/>
        <c:crossBetween val="between"/>
        <c:majorUnit val="100"/>
      </c:valAx>
      <c:spPr>
        <a:noFill/>
        <a:ln w="19050">
          <a:solidFill>
            <a:schemeClr val="bg1">
              <a:lumMod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集計!$B$14</c:f>
              <c:strCache>
                <c:ptCount val="1"/>
                <c:pt idx="0">
                  <c:v>平均(a)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E73-E94D-85EC-ED5520B53E2C}"/>
              </c:ext>
            </c:extLst>
          </c:dPt>
          <c:dPt>
            <c:idx val="1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E73-E94D-85EC-ED5520B53E2C}"/>
              </c:ext>
            </c:extLst>
          </c:dPt>
          <c:dPt>
            <c:idx val="2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E73-E94D-85EC-ED5520B53E2C}"/>
              </c:ext>
            </c:extLst>
          </c:dPt>
          <c:dPt>
            <c:idx val="3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E73-E94D-85EC-ED5520B53E2C}"/>
              </c:ext>
            </c:extLst>
          </c:dPt>
          <c:dPt>
            <c:idx val="4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E73-E94D-85EC-ED5520B53E2C}"/>
              </c:ext>
            </c:extLst>
          </c:dPt>
          <c:dPt>
            <c:idx val="5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E73-E94D-85EC-ED5520B53E2C}"/>
              </c:ext>
            </c:extLst>
          </c:dPt>
          <c:dPt>
            <c:idx val="6"/>
            <c:invertIfNegative val="0"/>
            <c:bubble3D val="0"/>
            <c:spPr>
              <a:solidFill>
                <a:srgbClr val="C740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E73-E94D-85EC-ED5520B53E2C}"/>
              </c:ext>
            </c:extLst>
          </c:dPt>
          <c:dPt>
            <c:idx val="7"/>
            <c:invertIfNegative val="0"/>
            <c:bubble3D val="0"/>
            <c:spPr>
              <a:solidFill>
                <a:srgbClr val="DFB71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E73-E94D-85EC-ED5520B53E2C}"/>
              </c:ext>
            </c:extLst>
          </c:dPt>
          <c:dPt>
            <c:idx val="8"/>
            <c:invertIfNegative val="0"/>
            <c:bubble3D val="0"/>
            <c:spPr>
              <a:solidFill>
                <a:srgbClr val="0768A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1E73-E94D-85EC-ED5520B53E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集計!$C$17:$K$17</c:f>
                <c:numCache>
                  <c:formatCode>General</c:formatCode>
                  <c:ptCount val="9"/>
                  <c:pt idx="0">
                    <c:v>183</c:v>
                  </c:pt>
                  <c:pt idx="1">
                    <c:v>213.25</c:v>
                  </c:pt>
                  <c:pt idx="2">
                    <c:v>236.75</c:v>
                  </c:pt>
                  <c:pt idx="3">
                    <c:v>140.30000000000001</c:v>
                  </c:pt>
                  <c:pt idx="4">
                    <c:v>137.25</c:v>
                  </c:pt>
                  <c:pt idx="5">
                    <c:v>168.45</c:v>
                  </c:pt>
                  <c:pt idx="6">
                    <c:v>238.21428571428572</c:v>
                  </c:pt>
                  <c:pt idx="7">
                    <c:v>251.10714285714283</c:v>
                  </c:pt>
                  <c:pt idx="8">
                    <c:v>282.96428571428572</c:v>
                  </c:pt>
                </c:numCache>
              </c:numRef>
            </c:plus>
            <c:minus>
              <c:numRef>
                <c:f>集計!$C$18:$K$18</c:f>
                <c:numCache>
                  <c:formatCode>General</c:formatCode>
                  <c:ptCount val="9"/>
                  <c:pt idx="0">
                    <c:v>137</c:v>
                  </c:pt>
                  <c:pt idx="1">
                    <c:v>183.75</c:v>
                  </c:pt>
                  <c:pt idx="2">
                    <c:v>131.25</c:v>
                  </c:pt>
                  <c:pt idx="3">
                    <c:v>148.69999999999999</c:v>
                  </c:pt>
                  <c:pt idx="4">
                    <c:v>192.75</c:v>
                  </c:pt>
                  <c:pt idx="5">
                    <c:v>261.55</c:v>
                  </c:pt>
                  <c:pt idx="6">
                    <c:v>170.78571428571428</c:v>
                  </c:pt>
                  <c:pt idx="7">
                    <c:v>207.89285714285717</c:v>
                  </c:pt>
                  <c:pt idx="8">
                    <c:v>280.03571428571428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集計!$C$3:$K$4</c:f>
              <c:multiLvlStrCache>
                <c:ptCount val="9"/>
                <c:lvl>
                  <c:pt idx="0">
                    <c:v>１月</c:v>
                  </c:pt>
                  <c:pt idx="1">
                    <c:v>2月</c:v>
                  </c:pt>
                  <c:pt idx="2">
                    <c:v>3月</c:v>
                  </c:pt>
                  <c:pt idx="3">
                    <c:v>１月</c:v>
                  </c:pt>
                  <c:pt idx="4">
                    <c:v>2月</c:v>
                  </c:pt>
                  <c:pt idx="5">
                    <c:v>3月</c:v>
                  </c:pt>
                  <c:pt idx="6">
                    <c:v>１月</c:v>
                  </c:pt>
                  <c:pt idx="7">
                    <c:v>2月</c:v>
                  </c:pt>
                  <c:pt idx="8">
                    <c:v>3月</c:v>
                  </c:pt>
                </c:lvl>
                <c:lvl>
                  <c:pt idx="0">
                    <c:v>青森平野
（A-01〜A-08）</c:v>
                  </c:pt>
                  <c:pt idx="3">
                    <c:v>津軽平野
（T-01〜T-20）</c:v>
                  </c:pt>
                  <c:pt idx="6">
                    <c:v>全体</c:v>
                  </c:pt>
                </c:lvl>
              </c:multiLvlStrCache>
            </c:multiLvlStrRef>
          </c:cat>
          <c:val>
            <c:numRef>
              <c:f>集計!$C$14:$K$14</c:f>
              <c:numCache>
                <c:formatCode>0</c:formatCode>
                <c:ptCount val="9"/>
                <c:pt idx="0">
                  <c:v>387</c:v>
                </c:pt>
                <c:pt idx="1">
                  <c:v>475.75</c:v>
                </c:pt>
                <c:pt idx="2">
                  <c:v>421.25</c:v>
                </c:pt>
                <c:pt idx="3">
                  <c:v>309.7</c:v>
                </c:pt>
                <c:pt idx="4">
                  <c:v>422.75</c:v>
                </c:pt>
                <c:pt idx="5">
                  <c:v>356.55</c:v>
                </c:pt>
                <c:pt idx="6">
                  <c:v>331.78571428571428</c:v>
                </c:pt>
                <c:pt idx="7">
                  <c:v>437.89285714285717</c:v>
                </c:pt>
                <c:pt idx="8">
                  <c:v>375.03571428571428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E73-E94D-85EC-ED5520B53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68868719"/>
        <c:axId val="662909775"/>
      </c:barChart>
      <c:catAx>
        <c:axId val="56886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2909775"/>
        <c:crosses val="autoZero"/>
        <c:auto val="1"/>
        <c:lblAlgn val="ctr"/>
        <c:lblOffset val="100"/>
        <c:noMultiLvlLbl val="0"/>
      </c:catAx>
      <c:valAx>
        <c:axId val="662909775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積雪重量</a:t>
                </a:r>
                <a:r>
                  <a:rPr lang="en-US"/>
                  <a:t>, kg/m</a:t>
                </a:r>
                <a:r>
                  <a:rPr lang="en-US" baseline="30000"/>
                  <a:t>2</a:t>
                </a:r>
                <a:endParaRPr lang="ja-JP" baseline="30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8868719"/>
        <c:crosses val="autoZero"/>
        <c:crossBetween val="between"/>
      </c:valAx>
      <c:spPr>
        <a:noFill/>
        <a:ln w="19050"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="1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28</xdr:row>
      <xdr:rowOff>0</xdr:rowOff>
    </xdr:from>
    <xdr:to>
      <xdr:col>10</xdr:col>
      <xdr:colOff>0</xdr:colOff>
      <xdr:row>42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B429092-0488-8668-E8D5-AF18617C4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43</xdr:row>
      <xdr:rowOff>0</xdr:rowOff>
    </xdr:from>
    <xdr:to>
      <xdr:col>10</xdr:col>
      <xdr:colOff>0</xdr:colOff>
      <xdr:row>57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37A633F-7021-8444-93F5-03E5B2B462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73</xdr:row>
      <xdr:rowOff>0</xdr:rowOff>
    </xdr:from>
    <xdr:to>
      <xdr:col>10</xdr:col>
      <xdr:colOff>0</xdr:colOff>
      <xdr:row>87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2A3760D1-1EDC-1D4A-B3E8-82CC981E38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58</xdr:row>
      <xdr:rowOff>0</xdr:rowOff>
    </xdr:from>
    <xdr:to>
      <xdr:col>10</xdr:col>
      <xdr:colOff>0</xdr:colOff>
      <xdr:row>72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2285893-E66D-734E-A6C0-AFE36F89C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9011E-6BAC-D04E-AC10-7DD636636B52}">
  <sheetPr>
    <pageSetUpPr fitToPage="1"/>
  </sheetPr>
  <dimension ref="A1:R40"/>
  <sheetViews>
    <sheetView zoomScaleNormal="100" workbookViewId="0"/>
  </sheetViews>
  <sheetFormatPr baseColWidth="10" defaultColWidth="11.5703125" defaultRowHeight="20"/>
  <cols>
    <col min="1" max="1" width="5.5703125" style="3" bestFit="1" customWidth="1"/>
    <col min="2" max="2" width="13.85546875" style="3" bestFit="1" customWidth="1"/>
    <col min="3" max="3" width="11.140625" style="3" bestFit="1" customWidth="1"/>
    <col min="4" max="4" width="12.140625" style="3" bestFit="1" customWidth="1"/>
    <col min="5" max="5" width="7.5703125" style="3" bestFit="1" customWidth="1"/>
    <col min="6" max="6" width="12" style="3" bestFit="1" customWidth="1"/>
    <col min="7" max="7" width="22" style="3" bestFit="1" customWidth="1"/>
    <col min="8" max="9" width="10.28515625" style="3" bestFit="1" customWidth="1"/>
    <col min="10" max="12" width="13.42578125" style="3" bestFit="1" customWidth="1"/>
    <col min="13" max="15" width="15.85546875" style="3" bestFit="1" customWidth="1"/>
    <col min="16" max="18" width="14.42578125" style="3" bestFit="1" customWidth="1"/>
    <col min="19" max="16384" width="11.5703125" style="3"/>
  </cols>
  <sheetData>
    <row r="1" spans="1:18">
      <c r="A1" s="4" t="s">
        <v>149</v>
      </c>
      <c r="B1" s="4" t="s">
        <v>150</v>
      </c>
      <c r="C1" s="4" t="s">
        <v>3</v>
      </c>
      <c r="D1" s="4" t="s">
        <v>59</v>
      </c>
      <c r="E1" s="4" t="s">
        <v>4</v>
      </c>
      <c r="F1" s="4" t="s">
        <v>118</v>
      </c>
      <c r="G1" s="4" t="s">
        <v>132</v>
      </c>
      <c r="H1" s="4" t="s">
        <v>2</v>
      </c>
      <c r="I1" s="4" t="s">
        <v>20</v>
      </c>
      <c r="J1" s="4" t="s">
        <v>134</v>
      </c>
      <c r="K1" s="4" t="s">
        <v>135</v>
      </c>
      <c r="L1" s="4" t="s">
        <v>136</v>
      </c>
      <c r="M1" s="7" t="s">
        <v>137</v>
      </c>
      <c r="N1" s="7" t="s">
        <v>138</v>
      </c>
      <c r="O1" s="7" t="s">
        <v>139</v>
      </c>
      <c r="P1" s="7" t="s">
        <v>140</v>
      </c>
      <c r="Q1" s="7" t="s">
        <v>141</v>
      </c>
      <c r="R1" s="7" t="s">
        <v>142</v>
      </c>
    </row>
    <row r="2" spans="1:18">
      <c r="A2" s="7" t="s">
        <v>51</v>
      </c>
      <c r="B2" s="7" t="s">
        <v>125</v>
      </c>
      <c r="C2" s="10">
        <v>40.774166666666666</v>
      </c>
      <c r="D2" s="10">
        <v>140.62916666666666</v>
      </c>
      <c r="E2" s="7">
        <v>40.5</v>
      </c>
      <c r="F2" s="7">
        <v>22012</v>
      </c>
      <c r="G2" s="7" t="s">
        <v>103</v>
      </c>
      <c r="H2" s="7" t="s">
        <v>22</v>
      </c>
      <c r="I2" s="7" t="s">
        <v>22</v>
      </c>
      <c r="J2" s="7">
        <v>170</v>
      </c>
      <c r="K2" s="7">
        <v>199</v>
      </c>
      <c r="L2" s="16">
        <v>97</v>
      </c>
      <c r="M2" s="7">
        <v>570</v>
      </c>
      <c r="N2" s="7">
        <v>689</v>
      </c>
      <c r="O2" s="7">
        <v>382</v>
      </c>
      <c r="P2" s="7">
        <v>341</v>
      </c>
      <c r="Q2" s="7">
        <v>350</v>
      </c>
      <c r="R2" s="7">
        <v>413</v>
      </c>
    </row>
    <row r="3" spans="1:18">
      <c r="A3" s="5" t="s">
        <v>52</v>
      </c>
      <c r="B3" s="5" t="s">
        <v>126</v>
      </c>
      <c r="C3" s="11">
        <v>40.8517413</v>
      </c>
      <c r="D3" s="11">
        <v>140.6768567</v>
      </c>
      <c r="E3" s="5">
        <v>12.9</v>
      </c>
      <c r="F3" s="5">
        <v>22012</v>
      </c>
      <c r="G3" s="5" t="s">
        <v>104</v>
      </c>
      <c r="H3" s="5" t="s">
        <v>22</v>
      </c>
      <c r="I3" s="5" t="s">
        <v>22</v>
      </c>
      <c r="J3" s="5">
        <v>89</v>
      </c>
      <c r="K3" s="5">
        <v>128</v>
      </c>
      <c r="L3" s="17">
        <v>162</v>
      </c>
      <c r="M3" s="5">
        <v>311</v>
      </c>
      <c r="N3" s="5">
        <v>424</v>
      </c>
      <c r="O3" s="5">
        <v>658</v>
      </c>
      <c r="P3" s="5">
        <v>350</v>
      </c>
      <c r="Q3" s="5">
        <v>330</v>
      </c>
      <c r="R3" s="5">
        <v>405</v>
      </c>
    </row>
    <row r="4" spans="1:18">
      <c r="A4" s="5" t="s">
        <v>53</v>
      </c>
      <c r="B4" s="5" t="s">
        <v>127</v>
      </c>
      <c r="C4" s="11">
        <v>40.805818199999997</v>
      </c>
      <c r="D4" s="11">
        <v>140.7036238</v>
      </c>
      <c r="E4" s="8">
        <v>20.100000000000001</v>
      </c>
      <c r="F4" s="5">
        <v>22012</v>
      </c>
      <c r="G4" s="5" t="s">
        <v>105</v>
      </c>
      <c r="H4" s="5" t="s">
        <v>19</v>
      </c>
      <c r="I4" s="5" t="s">
        <v>19</v>
      </c>
      <c r="J4" s="5">
        <v>117</v>
      </c>
      <c r="K4" s="5">
        <v>159</v>
      </c>
      <c r="L4" s="17">
        <v>91</v>
      </c>
      <c r="M4" s="5">
        <v>418</v>
      </c>
      <c r="N4" s="5">
        <v>522</v>
      </c>
      <c r="O4" s="5">
        <v>388</v>
      </c>
      <c r="P4" s="5">
        <v>363</v>
      </c>
      <c r="Q4" s="5">
        <v>330</v>
      </c>
      <c r="R4" s="5">
        <v>431</v>
      </c>
    </row>
    <row r="5" spans="1:18">
      <c r="A5" s="5" t="s">
        <v>54</v>
      </c>
      <c r="B5" s="5" t="s">
        <v>128</v>
      </c>
      <c r="C5" s="11">
        <v>40.765599399999999</v>
      </c>
      <c r="D5" s="11">
        <v>140.7459599</v>
      </c>
      <c r="E5" s="8">
        <v>27.3</v>
      </c>
      <c r="F5" s="5">
        <v>22012</v>
      </c>
      <c r="G5" s="5" t="s">
        <v>106</v>
      </c>
      <c r="H5" s="5" t="s">
        <v>19</v>
      </c>
      <c r="I5" s="5" t="s">
        <v>19</v>
      </c>
      <c r="J5" s="5">
        <v>119</v>
      </c>
      <c r="K5" s="5">
        <v>157</v>
      </c>
      <c r="L5" s="17">
        <v>115</v>
      </c>
      <c r="M5" s="5">
        <v>430</v>
      </c>
      <c r="N5" s="5">
        <v>545</v>
      </c>
      <c r="O5" s="5">
        <v>512</v>
      </c>
      <c r="P5" s="5">
        <v>356</v>
      </c>
      <c r="Q5" s="5">
        <v>353</v>
      </c>
      <c r="R5" s="5">
        <v>447</v>
      </c>
    </row>
    <row r="6" spans="1:18">
      <c r="A6" s="5" t="s">
        <v>55</v>
      </c>
      <c r="B6" s="5" t="s">
        <v>129</v>
      </c>
      <c r="C6" s="11">
        <v>40.814169999999997</v>
      </c>
      <c r="D6" s="11">
        <v>140.74717580000001</v>
      </c>
      <c r="E6" s="8">
        <v>4.3</v>
      </c>
      <c r="F6" s="5">
        <v>22012</v>
      </c>
      <c r="G6" s="5" t="s">
        <v>107</v>
      </c>
      <c r="H6" s="5" t="s">
        <v>19</v>
      </c>
      <c r="I6" s="5" t="s">
        <v>19</v>
      </c>
      <c r="J6" s="5">
        <v>94</v>
      </c>
      <c r="K6" s="5">
        <v>114</v>
      </c>
      <c r="L6" s="17">
        <v>83</v>
      </c>
      <c r="M6" s="5">
        <v>336</v>
      </c>
      <c r="N6" s="5">
        <v>434</v>
      </c>
      <c r="O6" s="5">
        <v>398</v>
      </c>
      <c r="P6" s="5">
        <v>362</v>
      </c>
      <c r="Q6" s="5">
        <v>376</v>
      </c>
      <c r="R6" s="5">
        <v>480</v>
      </c>
    </row>
    <row r="7" spans="1:18">
      <c r="A7" s="5" t="s">
        <v>56</v>
      </c>
      <c r="B7" s="5" t="s">
        <v>130</v>
      </c>
      <c r="C7" s="11">
        <v>40.785299999999999</v>
      </c>
      <c r="D7" s="11">
        <v>140.77325300000001</v>
      </c>
      <c r="E7" s="8">
        <v>6.1</v>
      </c>
      <c r="F7" s="5">
        <v>22012</v>
      </c>
      <c r="G7" s="5" t="s">
        <v>108</v>
      </c>
      <c r="H7" s="5" t="s">
        <v>19</v>
      </c>
      <c r="I7" s="5" t="s">
        <v>19</v>
      </c>
      <c r="J7" s="5">
        <v>113</v>
      </c>
      <c r="K7" s="5">
        <v>140</v>
      </c>
      <c r="L7" s="17">
        <v>61</v>
      </c>
      <c r="M7" s="5">
        <v>423</v>
      </c>
      <c r="N7" s="5">
        <v>475</v>
      </c>
      <c r="O7" s="5">
        <v>290</v>
      </c>
      <c r="P7" s="5">
        <v>373</v>
      </c>
      <c r="Q7" s="5">
        <v>339</v>
      </c>
      <c r="R7" s="5">
        <v>483</v>
      </c>
    </row>
    <row r="8" spans="1:18">
      <c r="A8" s="5" t="s">
        <v>57</v>
      </c>
      <c r="B8" s="5" t="s">
        <v>30</v>
      </c>
      <c r="C8" s="11">
        <v>40.8088245</v>
      </c>
      <c r="D8" s="11">
        <v>140.78432849999999</v>
      </c>
      <c r="E8" s="8">
        <v>8.1999999999999993</v>
      </c>
      <c r="F8" s="5">
        <v>22012</v>
      </c>
      <c r="G8" s="5" t="s">
        <v>109</v>
      </c>
      <c r="H8" s="5" t="s">
        <v>19</v>
      </c>
      <c r="I8" s="5" t="s">
        <v>19</v>
      </c>
      <c r="J8" s="5">
        <v>103</v>
      </c>
      <c r="K8" s="5">
        <v>125</v>
      </c>
      <c r="L8" s="17">
        <v>94</v>
      </c>
      <c r="M8" s="5">
        <v>358</v>
      </c>
      <c r="N8" s="5">
        <v>425</v>
      </c>
      <c r="O8" s="5">
        <v>422</v>
      </c>
      <c r="P8" s="5">
        <v>357</v>
      </c>
      <c r="Q8" s="5">
        <v>349</v>
      </c>
      <c r="R8" s="5">
        <v>460</v>
      </c>
    </row>
    <row r="9" spans="1:18">
      <c r="A9" s="6" t="s">
        <v>58</v>
      </c>
      <c r="B9" s="6" t="s">
        <v>131</v>
      </c>
      <c r="C9" s="12">
        <v>40.842345000000002</v>
      </c>
      <c r="D9" s="12">
        <v>140.813019</v>
      </c>
      <c r="E9" s="9">
        <v>3.4</v>
      </c>
      <c r="F9" s="6">
        <v>22012</v>
      </c>
      <c r="G9" s="6" t="s">
        <v>110</v>
      </c>
      <c r="H9" s="6" t="s">
        <v>19</v>
      </c>
      <c r="I9" s="6" t="s">
        <v>19</v>
      </c>
      <c r="J9" s="6">
        <v>73</v>
      </c>
      <c r="K9" s="6">
        <v>89</v>
      </c>
      <c r="L9" s="18">
        <v>73</v>
      </c>
      <c r="M9" s="6">
        <v>250</v>
      </c>
      <c r="N9" s="6">
        <v>292</v>
      </c>
      <c r="O9" s="6">
        <v>320</v>
      </c>
      <c r="P9" s="6">
        <v>334</v>
      </c>
      <c r="Q9" s="6">
        <v>333</v>
      </c>
      <c r="R9" s="6">
        <v>444</v>
      </c>
    </row>
    <row r="10" spans="1:18">
      <c r="A10" s="5" t="s">
        <v>31</v>
      </c>
      <c r="B10" s="5" t="s">
        <v>123</v>
      </c>
      <c r="C10" s="11">
        <v>40.705000000000005</v>
      </c>
      <c r="D10" s="11">
        <v>140.58611111111111</v>
      </c>
      <c r="E10" s="8">
        <v>23.8</v>
      </c>
      <c r="F10" s="5">
        <v>22012</v>
      </c>
      <c r="G10" s="5" t="s">
        <v>100</v>
      </c>
      <c r="H10" s="5" t="s">
        <v>22</v>
      </c>
      <c r="I10" s="5" t="s">
        <v>23</v>
      </c>
      <c r="J10" s="7">
        <v>121</v>
      </c>
      <c r="K10" s="7">
        <v>154</v>
      </c>
      <c r="L10" s="16">
        <v>127</v>
      </c>
      <c r="M10" s="7">
        <v>450</v>
      </c>
      <c r="N10" s="7">
        <v>560</v>
      </c>
      <c r="O10" s="7">
        <v>514</v>
      </c>
      <c r="P10" s="7">
        <v>374</v>
      </c>
      <c r="Q10" s="7">
        <v>364</v>
      </c>
      <c r="R10" s="7">
        <v>398</v>
      </c>
    </row>
    <row r="11" spans="1:18">
      <c r="A11" s="5" t="s">
        <v>32</v>
      </c>
      <c r="B11" s="5" t="s">
        <v>111</v>
      </c>
      <c r="C11" s="11">
        <v>40.589722222222221</v>
      </c>
      <c r="D11" s="11">
        <v>140.32333333333332</v>
      </c>
      <c r="E11" s="5">
        <v>99.9</v>
      </c>
      <c r="F11" s="5">
        <v>22021</v>
      </c>
      <c r="G11" s="5" t="s">
        <v>79</v>
      </c>
      <c r="H11" s="5" t="s">
        <v>15</v>
      </c>
      <c r="I11" s="5" t="s">
        <v>81</v>
      </c>
      <c r="J11" s="5">
        <v>100</v>
      </c>
      <c r="K11" s="5">
        <v>139</v>
      </c>
      <c r="L11" s="17">
        <v>117</v>
      </c>
      <c r="M11" s="5">
        <v>359</v>
      </c>
      <c r="N11" s="5">
        <v>536</v>
      </c>
      <c r="O11" s="5">
        <v>525</v>
      </c>
      <c r="P11" s="5">
        <v>361</v>
      </c>
      <c r="Q11" s="5">
        <v>386</v>
      </c>
      <c r="R11" s="5">
        <v>448</v>
      </c>
    </row>
    <row r="12" spans="1:18">
      <c r="A12" s="5" t="s">
        <v>33</v>
      </c>
      <c r="B12" s="5" t="s">
        <v>112</v>
      </c>
      <c r="C12" s="11">
        <v>40.563611111111108</v>
      </c>
      <c r="D12" s="11">
        <v>140.36833333333334</v>
      </c>
      <c r="E12" s="5">
        <v>90.9</v>
      </c>
      <c r="F12" s="1">
        <v>22021</v>
      </c>
      <c r="G12" s="5" t="s">
        <v>80</v>
      </c>
      <c r="H12" s="5" t="s">
        <v>15</v>
      </c>
      <c r="I12" s="5" t="s">
        <v>16</v>
      </c>
      <c r="J12" s="5">
        <v>80</v>
      </c>
      <c r="K12" s="5">
        <v>128</v>
      </c>
      <c r="L12" s="17">
        <v>90</v>
      </c>
      <c r="M12" s="5">
        <v>287</v>
      </c>
      <c r="N12" s="5">
        <v>446</v>
      </c>
      <c r="O12" s="5">
        <v>369</v>
      </c>
      <c r="P12" s="5">
        <v>359</v>
      </c>
      <c r="Q12" s="5">
        <v>349</v>
      </c>
      <c r="R12" s="5">
        <v>416</v>
      </c>
    </row>
    <row r="13" spans="1:18">
      <c r="A13" s="5" t="s">
        <v>34</v>
      </c>
      <c r="B13" s="5" t="s">
        <v>113</v>
      </c>
      <c r="C13" s="11">
        <v>40.628888888888888</v>
      </c>
      <c r="D13" s="11">
        <v>140.39055555555555</v>
      </c>
      <c r="E13" s="5">
        <v>67.2</v>
      </c>
      <c r="F13" s="1">
        <v>22021</v>
      </c>
      <c r="G13" s="5" t="s">
        <v>82</v>
      </c>
      <c r="H13" s="5" t="s">
        <v>15</v>
      </c>
      <c r="I13" s="5" t="s">
        <v>67</v>
      </c>
      <c r="J13" s="5">
        <v>83</v>
      </c>
      <c r="K13" s="5">
        <v>119</v>
      </c>
      <c r="L13" s="17">
        <v>86</v>
      </c>
      <c r="M13" s="5">
        <v>302</v>
      </c>
      <c r="N13" s="5">
        <v>465</v>
      </c>
      <c r="O13" s="5">
        <v>381</v>
      </c>
      <c r="P13" s="5">
        <v>366</v>
      </c>
      <c r="Q13" s="5">
        <v>390</v>
      </c>
      <c r="R13" s="5">
        <v>442</v>
      </c>
    </row>
    <row r="14" spans="1:18">
      <c r="A14" s="5" t="s">
        <v>35</v>
      </c>
      <c r="B14" s="5" t="s">
        <v>114</v>
      </c>
      <c r="C14" s="11">
        <v>40.560833333333328</v>
      </c>
      <c r="D14" s="11">
        <v>140.43444444444444</v>
      </c>
      <c r="E14" s="5">
        <v>107.3</v>
      </c>
      <c r="F14" s="1">
        <v>22021</v>
      </c>
      <c r="G14" s="5" t="s">
        <v>84</v>
      </c>
      <c r="H14" s="5" t="s">
        <v>21</v>
      </c>
      <c r="I14" s="5" t="s">
        <v>68</v>
      </c>
      <c r="J14" s="5">
        <v>76</v>
      </c>
      <c r="K14" s="5">
        <v>122</v>
      </c>
      <c r="L14" s="17">
        <v>92</v>
      </c>
      <c r="M14" s="5">
        <v>251</v>
      </c>
      <c r="N14" s="5">
        <v>408</v>
      </c>
      <c r="O14" s="5">
        <v>387</v>
      </c>
      <c r="P14" s="5">
        <v>334</v>
      </c>
      <c r="Q14" s="5">
        <v>335</v>
      </c>
      <c r="R14" s="5">
        <v>421</v>
      </c>
    </row>
    <row r="15" spans="1:18">
      <c r="A15" s="5" t="s">
        <v>36</v>
      </c>
      <c r="B15" s="5" t="s">
        <v>87</v>
      </c>
      <c r="C15" s="11">
        <v>40.611388888888889</v>
      </c>
      <c r="D15" s="11">
        <v>140.45555555555555</v>
      </c>
      <c r="E15" s="5">
        <v>30.9</v>
      </c>
      <c r="F15" s="1">
        <v>22021</v>
      </c>
      <c r="G15" s="5" t="s">
        <v>88</v>
      </c>
      <c r="H15" s="5" t="s">
        <v>15</v>
      </c>
      <c r="I15" s="5" t="s">
        <v>15</v>
      </c>
      <c r="J15" s="5">
        <v>86</v>
      </c>
      <c r="K15" s="5">
        <v>121</v>
      </c>
      <c r="L15" s="17">
        <v>85</v>
      </c>
      <c r="M15" s="5">
        <v>291</v>
      </c>
      <c r="N15" s="5">
        <v>451</v>
      </c>
      <c r="O15" s="5">
        <v>372</v>
      </c>
      <c r="P15" s="5">
        <v>340</v>
      </c>
      <c r="Q15" s="5">
        <v>379</v>
      </c>
      <c r="R15" s="5">
        <v>427</v>
      </c>
    </row>
    <row r="16" spans="1:18">
      <c r="A16" s="5" t="s">
        <v>37</v>
      </c>
      <c r="B16" s="5" t="s">
        <v>116</v>
      </c>
      <c r="C16" s="11">
        <v>40.574467200000001</v>
      </c>
      <c r="D16" s="11">
        <v>140.4935069</v>
      </c>
      <c r="E16" s="8">
        <v>58.9</v>
      </c>
      <c r="F16" s="1">
        <v>22021</v>
      </c>
      <c r="G16" s="5" t="s">
        <v>91</v>
      </c>
      <c r="H16" s="5" t="s">
        <v>15</v>
      </c>
      <c r="I16" s="5" t="s">
        <v>15</v>
      </c>
      <c r="J16" s="5">
        <v>73</v>
      </c>
      <c r="K16" s="5">
        <v>100</v>
      </c>
      <c r="L16" s="17">
        <v>62</v>
      </c>
      <c r="M16" s="5">
        <v>234</v>
      </c>
      <c r="N16" s="5">
        <v>346</v>
      </c>
      <c r="O16" s="5">
        <v>230</v>
      </c>
      <c r="P16" s="5">
        <v>332</v>
      </c>
      <c r="Q16" s="5">
        <v>345</v>
      </c>
      <c r="R16" s="5">
        <v>383</v>
      </c>
    </row>
    <row r="17" spans="1:18">
      <c r="A17" s="5" t="s">
        <v>38</v>
      </c>
      <c r="B17" s="5" t="s">
        <v>121</v>
      </c>
      <c r="C17" s="11">
        <v>40.667777777777772</v>
      </c>
      <c r="D17" s="11">
        <v>140.58611111111111</v>
      </c>
      <c r="E17" s="5">
        <v>29.3</v>
      </c>
      <c r="F17" s="1">
        <v>22047</v>
      </c>
      <c r="G17" s="5" t="s">
        <v>98</v>
      </c>
      <c r="H17" s="5" t="s">
        <v>11</v>
      </c>
      <c r="I17" s="5" t="s">
        <v>11</v>
      </c>
      <c r="J17" s="5">
        <v>113</v>
      </c>
      <c r="K17" s="5">
        <v>134</v>
      </c>
      <c r="L17" s="17">
        <v>109</v>
      </c>
      <c r="M17" s="5">
        <v>424</v>
      </c>
      <c r="N17" s="5">
        <v>484</v>
      </c>
      <c r="O17" s="5">
        <v>491</v>
      </c>
      <c r="P17" s="5">
        <v>360</v>
      </c>
      <c r="Q17" s="5">
        <v>363</v>
      </c>
      <c r="R17" s="5">
        <v>460</v>
      </c>
    </row>
    <row r="18" spans="1:18">
      <c r="A18" s="5" t="s">
        <v>39</v>
      </c>
      <c r="B18" s="5" t="s">
        <v>25</v>
      </c>
      <c r="C18" s="11">
        <v>40.796526</v>
      </c>
      <c r="D18" s="11">
        <v>140.442791</v>
      </c>
      <c r="E18" s="5">
        <v>8.9</v>
      </c>
      <c r="F18" s="1">
        <v>22055</v>
      </c>
      <c r="G18" s="5" t="s">
        <v>85</v>
      </c>
      <c r="H18" s="5" t="s">
        <v>18</v>
      </c>
      <c r="I18" s="5" t="s">
        <v>18</v>
      </c>
      <c r="J18" s="5">
        <v>82</v>
      </c>
      <c r="K18" s="5">
        <v>108</v>
      </c>
      <c r="L18" s="17">
        <v>81</v>
      </c>
      <c r="M18" s="5">
        <v>287</v>
      </c>
      <c r="N18" s="5">
        <v>403</v>
      </c>
      <c r="O18" s="5">
        <v>365</v>
      </c>
      <c r="P18" s="5">
        <v>348</v>
      </c>
      <c r="Q18" s="5">
        <v>374</v>
      </c>
      <c r="R18" s="5">
        <v>455</v>
      </c>
    </row>
    <row r="19" spans="1:18">
      <c r="A19" s="5" t="s">
        <v>40</v>
      </c>
      <c r="B19" s="5" t="s">
        <v>115</v>
      </c>
      <c r="C19" s="11">
        <v>40.910995499999999</v>
      </c>
      <c r="D19" s="11">
        <v>140.45378339999999</v>
      </c>
      <c r="E19" s="8">
        <v>15</v>
      </c>
      <c r="F19" s="1">
        <v>22055</v>
      </c>
      <c r="G19" s="5" t="s">
        <v>86</v>
      </c>
      <c r="H19" s="5" t="s">
        <v>0</v>
      </c>
      <c r="I19" s="5" t="s">
        <v>1</v>
      </c>
      <c r="J19" s="5">
        <v>44</v>
      </c>
      <c r="K19" s="5">
        <v>68</v>
      </c>
      <c r="L19" s="17">
        <v>21</v>
      </c>
      <c r="M19" s="5">
        <v>161</v>
      </c>
      <c r="N19" s="5">
        <v>230</v>
      </c>
      <c r="O19" s="5">
        <v>95</v>
      </c>
      <c r="P19" s="5">
        <v>340</v>
      </c>
      <c r="Q19" s="5">
        <v>350</v>
      </c>
      <c r="R19" s="5">
        <v>426</v>
      </c>
    </row>
    <row r="20" spans="1:18">
      <c r="A20" s="5" t="s">
        <v>41</v>
      </c>
      <c r="B20" s="5" t="s">
        <v>117</v>
      </c>
      <c r="C20" s="11">
        <v>40.618763999999999</v>
      </c>
      <c r="D20" s="11">
        <v>140.52450859999999</v>
      </c>
      <c r="E20" s="8">
        <v>24.6</v>
      </c>
      <c r="F20" s="1">
        <v>22101</v>
      </c>
      <c r="G20" s="5" t="s">
        <v>92</v>
      </c>
      <c r="H20" s="5" t="s">
        <v>5</v>
      </c>
      <c r="I20" s="5" t="s">
        <v>9</v>
      </c>
      <c r="J20" s="5">
        <v>77</v>
      </c>
      <c r="K20" s="5">
        <v>98</v>
      </c>
      <c r="L20" s="17">
        <v>59</v>
      </c>
      <c r="M20" s="5">
        <v>262</v>
      </c>
      <c r="N20" s="5">
        <v>361</v>
      </c>
      <c r="O20" s="5">
        <v>278</v>
      </c>
      <c r="P20" s="5">
        <v>336</v>
      </c>
      <c r="Q20" s="5">
        <v>366</v>
      </c>
      <c r="R20" s="5">
        <v>454</v>
      </c>
    </row>
    <row r="21" spans="1:18">
      <c r="A21" s="5" t="s">
        <v>42</v>
      </c>
      <c r="B21" s="5" t="s">
        <v>119</v>
      </c>
      <c r="C21" s="11">
        <v>40.583055555555561</v>
      </c>
      <c r="D21" s="11">
        <v>140.57611111111112</v>
      </c>
      <c r="E21" s="5">
        <v>47.6</v>
      </c>
      <c r="F21" s="1">
        <v>22101</v>
      </c>
      <c r="G21" s="5" t="s">
        <v>94</v>
      </c>
      <c r="H21" s="5" t="s">
        <v>5</v>
      </c>
      <c r="I21" s="5" t="s">
        <v>8</v>
      </c>
      <c r="J21" s="5">
        <v>84</v>
      </c>
      <c r="K21" s="5">
        <v>94</v>
      </c>
      <c r="L21" s="17">
        <v>58</v>
      </c>
      <c r="M21" s="5">
        <v>243</v>
      </c>
      <c r="N21" s="5">
        <v>343</v>
      </c>
      <c r="O21" s="5">
        <v>234</v>
      </c>
      <c r="P21" s="5">
        <v>298</v>
      </c>
      <c r="Q21" s="5">
        <v>366</v>
      </c>
      <c r="R21" s="5">
        <v>436</v>
      </c>
    </row>
    <row r="22" spans="1:18">
      <c r="A22" s="5" t="s">
        <v>43</v>
      </c>
      <c r="B22" s="5" t="s">
        <v>120</v>
      </c>
      <c r="C22" s="11">
        <v>40.612500000000004</v>
      </c>
      <c r="D22" s="11">
        <v>140.58472222222224</v>
      </c>
      <c r="E22" s="5">
        <v>46</v>
      </c>
      <c r="F22" s="1">
        <v>22101</v>
      </c>
      <c r="G22" s="5" t="s">
        <v>97</v>
      </c>
      <c r="H22" s="5" t="s">
        <v>5</v>
      </c>
      <c r="I22" s="5" t="s">
        <v>9</v>
      </c>
      <c r="J22" s="5">
        <v>90</v>
      </c>
      <c r="K22" s="5">
        <v>109</v>
      </c>
      <c r="L22" s="17">
        <v>72</v>
      </c>
      <c r="M22" s="5">
        <v>308</v>
      </c>
      <c r="N22" s="5">
        <v>399</v>
      </c>
      <c r="O22" s="5">
        <v>305</v>
      </c>
      <c r="P22" s="5">
        <v>341</v>
      </c>
      <c r="Q22" s="5">
        <v>362</v>
      </c>
      <c r="R22" s="5">
        <v>434</v>
      </c>
    </row>
    <row r="23" spans="1:18">
      <c r="A23" s="5" t="s">
        <v>44</v>
      </c>
      <c r="B23" s="5" t="s">
        <v>122</v>
      </c>
      <c r="C23" s="11">
        <v>40.481568699999997</v>
      </c>
      <c r="D23" s="11">
        <v>140.62167109999999</v>
      </c>
      <c r="E23" s="5">
        <v>135.9</v>
      </c>
      <c r="F23" s="1">
        <v>22101</v>
      </c>
      <c r="G23" s="5" t="s">
        <v>99</v>
      </c>
      <c r="H23" s="5" t="s">
        <v>5</v>
      </c>
      <c r="I23" s="5" t="s">
        <v>6</v>
      </c>
      <c r="J23" s="5">
        <v>89</v>
      </c>
      <c r="K23" s="5">
        <v>109</v>
      </c>
      <c r="L23" s="17">
        <v>76</v>
      </c>
      <c r="M23" s="5">
        <v>233</v>
      </c>
      <c r="N23" s="5">
        <v>333</v>
      </c>
      <c r="O23" s="5">
        <v>314</v>
      </c>
      <c r="P23" s="5">
        <v>264</v>
      </c>
      <c r="Q23" s="5">
        <v>304</v>
      </c>
      <c r="R23" s="5">
        <v>434</v>
      </c>
    </row>
    <row r="24" spans="1:18">
      <c r="A24" s="5" t="s">
        <v>45</v>
      </c>
      <c r="B24" s="5" t="s">
        <v>27</v>
      </c>
      <c r="C24" s="11">
        <v>40.655436999999999</v>
      </c>
      <c r="D24" s="11">
        <v>140.48496299999999</v>
      </c>
      <c r="E24" s="5">
        <v>18.899999999999999</v>
      </c>
      <c r="F24" s="1">
        <v>23612</v>
      </c>
      <c r="G24" s="5" t="s">
        <v>90</v>
      </c>
      <c r="H24" s="5" t="s">
        <v>12</v>
      </c>
      <c r="I24" s="5" t="s">
        <v>12</v>
      </c>
      <c r="J24" s="5">
        <v>75</v>
      </c>
      <c r="K24" s="5">
        <v>91</v>
      </c>
      <c r="L24" s="17">
        <v>43</v>
      </c>
      <c r="M24" s="5">
        <v>273</v>
      </c>
      <c r="N24" s="5">
        <v>330</v>
      </c>
      <c r="O24" s="5">
        <v>237</v>
      </c>
      <c r="P24" s="5">
        <v>368</v>
      </c>
      <c r="Q24" s="5">
        <v>363</v>
      </c>
      <c r="R24" s="5">
        <v>433</v>
      </c>
    </row>
    <row r="25" spans="1:18">
      <c r="A25" s="5" t="s">
        <v>46</v>
      </c>
      <c r="B25" s="5" t="s">
        <v>133</v>
      </c>
      <c r="C25" s="11">
        <v>40.680424000000002</v>
      </c>
      <c r="D25" s="11">
        <v>140.56102999999999</v>
      </c>
      <c r="E25" s="5">
        <v>18.600000000000001</v>
      </c>
      <c r="F25" s="1">
        <v>23612</v>
      </c>
      <c r="G25" s="5" t="s">
        <v>93</v>
      </c>
      <c r="H25" s="5" t="s">
        <v>12</v>
      </c>
      <c r="I25" s="5" t="s">
        <v>13</v>
      </c>
      <c r="J25" s="5">
        <v>115</v>
      </c>
      <c r="K25" s="5">
        <v>143</v>
      </c>
      <c r="L25" s="17">
        <v>116</v>
      </c>
      <c r="M25" s="5">
        <v>404</v>
      </c>
      <c r="N25" s="5">
        <v>534</v>
      </c>
      <c r="O25" s="5">
        <v>477</v>
      </c>
      <c r="P25" s="5">
        <v>354</v>
      </c>
      <c r="Q25" s="5">
        <v>373</v>
      </c>
      <c r="R25" s="5">
        <v>414</v>
      </c>
    </row>
    <row r="26" spans="1:18">
      <c r="A26" s="5" t="s">
        <v>47</v>
      </c>
      <c r="B26" s="5" t="s">
        <v>29</v>
      </c>
      <c r="C26" s="11">
        <v>40.5236375</v>
      </c>
      <c r="D26" s="11">
        <v>140.5784467</v>
      </c>
      <c r="E26" s="8">
        <v>97.3</v>
      </c>
      <c r="F26" s="1">
        <v>23621</v>
      </c>
      <c r="G26" s="5" t="s">
        <v>96</v>
      </c>
      <c r="H26" s="5" t="s">
        <v>7</v>
      </c>
      <c r="I26" s="5" t="s">
        <v>7</v>
      </c>
      <c r="J26" s="5">
        <v>97</v>
      </c>
      <c r="K26" s="5">
        <v>114</v>
      </c>
      <c r="L26" s="17">
        <v>84</v>
      </c>
      <c r="M26" s="5">
        <v>288</v>
      </c>
      <c r="N26" s="5">
        <v>423</v>
      </c>
      <c r="O26" s="5">
        <v>343</v>
      </c>
      <c r="P26" s="5">
        <v>306</v>
      </c>
      <c r="Q26" s="5">
        <v>375</v>
      </c>
      <c r="R26" s="5">
        <v>413</v>
      </c>
    </row>
    <row r="27" spans="1:18">
      <c r="A27" s="5" t="s">
        <v>48</v>
      </c>
      <c r="B27" s="5" t="s">
        <v>28</v>
      </c>
      <c r="C27" s="11">
        <v>40.632777777777775</v>
      </c>
      <c r="D27" s="11">
        <v>140.57416666666666</v>
      </c>
      <c r="E27" s="5">
        <v>34.299999999999997</v>
      </c>
      <c r="F27" s="1">
        <v>23671</v>
      </c>
      <c r="G27" s="5" t="s">
        <v>95</v>
      </c>
      <c r="H27" s="5" t="s">
        <v>10</v>
      </c>
      <c r="I27" s="5" t="s">
        <v>10</v>
      </c>
      <c r="J27" s="5">
        <v>101</v>
      </c>
      <c r="K27" s="5">
        <v>110</v>
      </c>
      <c r="L27" s="17">
        <v>85</v>
      </c>
      <c r="M27" s="5">
        <v>343</v>
      </c>
      <c r="N27" s="5">
        <v>409</v>
      </c>
      <c r="O27" s="5">
        <v>374</v>
      </c>
      <c r="P27" s="5">
        <v>345</v>
      </c>
      <c r="Q27" s="5">
        <v>373</v>
      </c>
      <c r="R27" s="5">
        <v>442</v>
      </c>
    </row>
    <row r="28" spans="1:18">
      <c r="A28" s="5" t="s">
        <v>49</v>
      </c>
      <c r="B28" s="5" t="s">
        <v>26</v>
      </c>
      <c r="C28" s="11">
        <v>40.697398</v>
      </c>
      <c r="D28" s="11">
        <v>140.46408500000001</v>
      </c>
      <c r="E28" s="5">
        <v>15</v>
      </c>
      <c r="F28" s="1">
        <v>23817</v>
      </c>
      <c r="G28" s="5" t="s">
        <v>89</v>
      </c>
      <c r="H28" s="5" t="s">
        <v>14</v>
      </c>
      <c r="I28" s="5" t="s">
        <v>14</v>
      </c>
      <c r="J28" s="5">
        <v>111</v>
      </c>
      <c r="K28" s="5">
        <v>127</v>
      </c>
      <c r="L28" s="17">
        <v>94</v>
      </c>
      <c r="M28" s="5">
        <v>401</v>
      </c>
      <c r="N28" s="5">
        <v>510</v>
      </c>
      <c r="O28" s="5">
        <v>423</v>
      </c>
      <c r="P28" s="5">
        <v>369</v>
      </c>
      <c r="Q28" s="5">
        <v>405</v>
      </c>
      <c r="R28" s="5">
        <v>450</v>
      </c>
    </row>
    <row r="29" spans="1:18">
      <c r="A29" s="6" t="s">
        <v>50</v>
      </c>
      <c r="B29" s="6" t="s">
        <v>24</v>
      </c>
      <c r="C29" s="12">
        <v>40.750841000000001</v>
      </c>
      <c r="D29" s="12">
        <v>140.42272800000001</v>
      </c>
      <c r="E29" s="9">
        <v>10.1</v>
      </c>
      <c r="F29" s="2">
        <v>23841</v>
      </c>
      <c r="G29" s="6" t="s">
        <v>83</v>
      </c>
      <c r="H29" s="6" t="s">
        <v>17</v>
      </c>
      <c r="I29" s="6" t="s">
        <v>17</v>
      </c>
      <c r="J29" s="6">
        <v>109</v>
      </c>
      <c r="K29" s="6">
        <v>120</v>
      </c>
      <c r="L29" s="18">
        <v>94</v>
      </c>
      <c r="M29" s="6">
        <v>393</v>
      </c>
      <c r="N29" s="6">
        <v>484</v>
      </c>
      <c r="O29" s="6">
        <v>417</v>
      </c>
      <c r="P29" s="6">
        <v>364</v>
      </c>
      <c r="Q29" s="6">
        <v>403</v>
      </c>
      <c r="R29" s="6">
        <v>443</v>
      </c>
    </row>
    <row r="30" spans="1:18">
      <c r="A30" s="4" t="s">
        <v>69</v>
      </c>
      <c r="B30" s="4" t="s">
        <v>124</v>
      </c>
      <c r="C30" s="13">
        <v>40.626666666666665</v>
      </c>
      <c r="D30" s="13">
        <v>140.25777777777779</v>
      </c>
      <c r="E30" s="14">
        <v>409.4</v>
      </c>
      <c r="F30" s="15">
        <v>22021</v>
      </c>
      <c r="G30" s="4" t="s">
        <v>102</v>
      </c>
      <c r="H30" s="4" t="s">
        <v>21</v>
      </c>
      <c r="I30" s="4" t="s">
        <v>101</v>
      </c>
      <c r="J30" s="22" t="s">
        <v>143</v>
      </c>
      <c r="K30" s="4">
        <v>350</v>
      </c>
      <c r="L30" s="22" t="s">
        <v>143</v>
      </c>
      <c r="M30" s="22" t="s">
        <v>143</v>
      </c>
      <c r="N30" s="6">
        <v>1200</v>
      </c>
      <c r="O30" s="22" t="s">
        <v>143</v>
      </c>
      <c r="P30" s="22" t="s">
        <v>143</v>
      </c>
      <c r="Q30" s="6">
        <v>343</v>
      </c>
      <c r="R30" s="22" t="s">
        <v>143</v>
      </c>
    </row>
    <row r="32" spans="1:18">
      <c r="G32" s="16" t="s">
        <v>65</v>
      </c>
      <c r="H32" s="19"/>
      <c r="I32" s="4" t="s">
        <v>63</v>
      </c>
      <c r="J32" s="23">
        <f>AVERAGE(J2:J9)</f>
        <v>109.75</v>
      </c>
      <c r="K32" s="23">
        <f t="shared" ref="K32:R32" si="0">AVERAGE(K2:K9)</f>
        <v>138.875</v>
      </c>
      <c r="L32" s="23">
        <f t="shared" si="0"/>
        <v>97</v>
      </c>
      <c r="M32" s="23">
        <f t="shared" si="0"/>
        <v>387</v>
      </c>
      <c r="N32" s="23">
        <f t="shared" si="0"/>
        <v>475.75</v>
      </c>
      <c r="O32" s="23">
        <f t="shared" si="0"/>
        <v>421.25</v>
      </c>
      <c r="P32" s="23">
        <f t="shared" si="0"/>
        <v>354.5</v>
      </c>
      <c r="Q32" s="23">
        <f t="shared" si="0"/>
        <v>345</v>
      </c>
      <c r="R32" s="23">
        <f t="shared" si="0"/>
        <v>445.375</v>
      </c>
    </row>
    <row r="33" spans="7:18">
      <c r="G33" s="17"/>
      <c r="H33" s="20"/>
      <c r="I33" s="4" t="s">
        <v>61</v>
      </c>
      <c r="J33" s="24">
        <f>MAX(J2:J9)</f>
        <v>170</v>
      </c>
      <c r="K33" s="24">
        <f t="shared" ref="K33:R33" si="1">MAX(K2:K9)</f>
        <v>199</v>
      </c>
      <c r="L33" s="24">
        <f t="shared" si="1"/>
        <v>162</v>
      </c>
      <c r="M33" s="24">
        <f>MAX(M2:M9)</f>
        <v>570</v>
      </c>
      <c r="N33" s="24">
        <f t="shared" si="1"/>
        <v>689</v>
      </c>
      <c r="O33" s="24">
        <f t="shared" si="1"/>
        <v>658</v>
      </c>
      <c r="P33" s="24">
        <f t="shared" si="1"/>
        <v>373</v>
      </c>
      <c r="Q33" s="24">
        <f t="shared" si="1"/>
        <v>376</v>
      </c>
      <c r="R33" s="24">
        <f t="shared" si="1"/>
        <v>483</v>
      </c>
    </row>
    <row r="34" spans="7:18">
      <c r="G34" s="18"/>
      <c r="H34" s="21"/>
      <c r="I34" s="4" t="s">
        <v>62</v>
      </c>
      <c r="J34" s="24">
        <f>MIN(J2:J9)</f>
        <v>73</v>
      </c>
      <c r="K34" s="24">
        <f t="shared" ref="K34:R34" si="2">MIN(K2:K9)</f>
        <v>89</v>
      </c>
      <c r="L34" s="24">
        <f t="shared" si="2"/>
        <v>61</v>
      </c>
      <c r="M34" s="24">
        <f t="shared" si="2"/>
        <v>250</v>
      </c>
      <c r="N34" s="24">
        <f t="shared" si="2"/>
        <v>292</v>
      </c>
      <c r="O34" s="24">
        <f t="shared" si="2"/>
        <v>290</v>
      </c>
      <c r="P34" s="24">
        <f t="shared" si="2"/>
        <v>334</v>
      </c>
      <c r="Q34" s="24">
        <f t="shared" si="2"/>
        <v>330</v>
      </c>
      <c r="R34" s="24">
        <f t="shared" si="2"/>
        <v>405</v>
      </c>
    </row>
    <row r="35" spans="7:18">
      <c r="G35" s="16" t="s">
        <v>70</v>
      </c>
      <c r="H35" s="19"/>
      <c r="I35" s="4" t="s">
        <v>60</v>
      </c>
      <c r="J35" s="23">
        <f>AVERAGE(J10:J29)</f>
        <v>90.3</v>
      </c>
      <c r="K35" s="23">
        <f t="shared" ref="K35:R35" si="3">AVERAGE(K10:K29)</f>
        <v>115.4</v>
      </c>
      <c r="L35" s="23">
        <f t="shared" si="3"/>
        <v>82.55</v>
      </c>
      <c r="M35" s="23">
        <f t="shared" si="3"/>
        <v>309.7</v>
      </c>
      <c r="N35" s="23">
        <f t="shared" si="3"/>
        <v>422.75</v>
      </c>
      <c r="O35" s="23">
        <f t="shared" si="3"/>
        <v>356.55</v>
      </c>
      <c r="P35" s="23">
        <f t="shared" si="3"/>
        <v>342.95</v>
      </c>
      <c r="Q35" s="23">
        <f t="shared" si="3"/>
        <v>366.25</v>
      </c>
      <c r="R35" s="23">
        <f t="shared" si="3"/>
        <v>431.45</v>
      </c>
    </row>
    <row r="36" spans="7:18">
      <c r="G36" s="17"/>
      <c r="H36" s="20"/>
      <c r="I36" s="4" t="s">
        <v>61</v>
      </c>
      <c r="J36" s="4">
        <f>MAX(J10:J29)</f>
        <v>121</v>
      </c>
      <c r="K36" s="4">
        <f t="shared" ref="K36:R36" si="4">MAX(K10:K29)</f>
        <v>154</v>
      </c>
      <c r="L36" s="4">
        <f t="shared" si="4"/>
        <v>127</v>
      </c>
      <c r="M36" s="4">
        <f t="shared" si="4"/>
        <v>450</v>
      </c>
      <c r="N36" s="4">
        <f t="shared" si="4"/>
        <v>560</v>
      </c>
      <c r="O36" s="4">
        <f t="shared" si="4"/>
        <v>525</v>
      </c>
      <c r="P36" s="4">
        <f t="shared" si="4"/>
        <v>374</v>
      </c>
      <c r="Q36" s="4">
        <f t="shared" si="4"/>
        <v>405</v>
      </c>
      <c r="R36" s="4">
        <f t="shared" si="4"/>
        <v>460</v>
      </c>
    </row>
    <row r="37" spans="7:18">
      <c r="G37" s="18"/>
      <c r="H37" s="21"/>
      <c r="I37" s="4" t="s">
        <v>62</v>
      </c>
      <c r="J37" s="4">
        <f>MIN(J10:J29)</f>
        <v>44</v>
      </c>
      <c r="K37" s="4">
        <f t="shared" ref="K37:R37" si="5">MIN(K10:K29)</f>
        <v>68</v>
      </c>
      <c r="L37" s="4">
        <f t="shared" si="5"/>
        <v>21</v>
      </c>
      <c r="M37" s="4">
        <f t="shared" si="5"/>
        <v>161</v>
      </c>
      <c r="N37" s="4">
        <f t="shared" si="5"/>
        <v>230</v>
      </c>
      <c r="O37" s="4">
        <f t="shared" si="5"/>
        <v>95</v>
      </c>
      <c r="P37" s="4">
        <f t="shared" si="5"/>
        <v>264</v>
      </c>
      <c r="Q37" s="4">
        <f t="shared" si="5"/>
        <v>304</v>
      </c>
      <c r="R37" s="4">
        <f t="shared" si="5"/>
        <v>383</v>
      </c>
    </row>
    <row r="38" spans="7:18">
      <c r="G38" s="16" t="s">
        <v>66</v>
      </c>
      <c r="H38" s="19"/>
      <c r="I38" s="4" t="s">
        <v>63</v>
      </c>
      <c r="J38" s="23">
        <f>AVERAGE(J2:J29)</f>
        <v>95.857142857142861</v>
      </c>
      <c r="K38" s="23">
        <f t="shared" ref="K38:R38" si="6">AVERAGE(K2:K29)</f>
        <v>122.10714285714286</v>
      </c>
      <c r="L38" s="23">
        <f t="shared" si="6"/>
        <v>86.678571428571431</v>
      </c>
      <c r="M38" s="23">
        <f t="shared" si="6"/>
        <v>331.78571428571428</v>
      </c>
      <c r="N38" s="23">
        <f t="shared" si="6"/>
        <v>437.89285714285717</v>
      </c>
      <c r="O38" s="23">
        <f t="shared" si="6"/>
        <v>375.03571428571428</v>
      </c>
      <c r="P38" s="23">
        <f t="shared" si="6"/>
        <v>346.25</v>
      </c>
      <c r="Q38" s="23">
        <f t="shared" si="6"/>
        <v>360.17857142857144</v>
      </c>
      <c r="R38" s="23">
        <f t="shared" si="6"/>
        <v>435.42857142857144</v>
      </c>
    </row>
    <row r="39" spans="7:18">
      <c r="G39" s="17"/>
      <c r="H39" s="20"/>
      <c r="I39" s="4" t="s">
        <v>61</v>
      </c>
      <c r="J39" s="24">
        <f>MAX(J36,J33)</f>
        <v>170</v>
      </c>
      <c r="K39" s="24">
        <f t="shared" ref="K39:R39" si="7">MAX(K36,K33)</f>
        <v>199</v>
      </c>
      <c r="L39" s="24">
        <f t="shared" si="7"/>
        <v>162</v>
      </c>
      <c r="M39" s="24">
        <f t="shared" si="7"/>
        <v>570</v>
      </c>
      <c r="N39" s="24">
        <f t="shared" si="7"/>
        <v>689</v>
      </c>
      <c r="O39" s="24">
        <f t="shared" si="7"/>
        <v>658</v>
      </c>
      <c r="P39" s="24">
        <f t="shared" si="7"/>
        <v>374</v>
      </c>
      <c r="Q39" s="24">
        <f t="shared" si="7"/>
        <v>405</v>
      </c>
      <c r="R39" s="24">
        <f t="shared" si="7"/>
        <v>483</v>
      </c>
    </row>
    <row r="40" spans="7:18">
      <c r="G40" s="18"/>
      <c r="H40" s="21"/>
      <c r="I40" s="4" t="s">
        <v>62</v>
      </c>
      <c r="J40" s="24">
        <f>MIN(J37,J34)</f>
        <v>44</v>
      </c>
      <c r="K40" s="24">
        <f t="shared" ref="K40:R40" si="8">MIN(K37,K34)</f>
        <v>68</v>
      </c>
      <c r="L40" s="24">
        <f t="shared" si="8"/>
        <v>21</v>
      </c>
      <c r="M40" s="24">
        <f t="shared" si="8"/>
        <v>161</v>
      </c>
      <c r="N40" s="24">
        <f t="shared" si="8"/>
        <v>230</v>
      </c>
      <c r="O40" s="24">
        <f t="shared" si="8"/>
        <v>95</v>
      </c>
      <c r="P40" s="24">
        <f t="shared" si="8"/>
        <v>264</v>
      </c>
      <c r="Q40" s="24">
        <f t="shared" si="8"/>
        <v>304</v>
      </c>
      <c r="R40" s="24">
        <f t="shared" si="8"/>
        <v>383</v>
      </c>
    </row>
  </sheetData>
  <sortState xmlns:xlrd2="http://schemas.microsoft.com/office/spreadsheetml/2017/richdata2" ref="A2:H29">
    <sortCondition ref="F2:F29"/>
    <sortCondition ref="D2:D29"/>
  </sortState>
  <phoneticPr fontId="1"/>
  <pageMargins left="0.7" right="0.7" top="0.75" bottom="0.75" header="0.3" footer="0.3"/>
  <pageSetup paperSize="8" scale="60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45689-F558-2048-B9A7-610FE5121A6F}">
  <dimension ref="B3:K27"/>
  <sheetViews>
    <sheetView topLeftCell="B45" workbookViewId="0">
      <selection activeCell="L81" sqref="L81"/>
    </sheetView>
  </sheetViews>
  <sheetFormatPr baseColWidth="10" defaultRowHeight="20"/>
  <cols>
    <col min="2" max="2" width="14.85546875" bestFit="1" customWidth="1"/>
    <col min="3" max="3" width="10.7109375" customWidth="1"/>
    <col min="6" max="6" width="10.7109375" customWidth="1"/>
  </cols>
  <sheetData>
    <row r="3" spans="2:11" ht="40" customHeight="1">
      <c r="B3" s="3" t="s">
        <v>71</v>
      </c>
      <c r="C3" s="37" t="s">
        <v>77</v>
      </c>
      <c r="D3" s="36"/>
      <c r="E3" s="36"/>
      <c r="F3" s="37" t="s">
        <v>76</v>
      </c>
      <c r="G3" s="36"/>
      <c r="H3" s="36"/>
      <c r="I3" s="36" t="s">
        <v>66</v>
      </c>
      <c r="J3" s="36"/>
      <c r="K3" s="36"/>
    </row>
    <row r="4" spans="2:11">
      <c r="C4" s="15" t="s">
        <v>73</v>
      </c>
      <c r="D4" s="15" t="s">
        <v>74</v>
      </c>
      <c r="E4" s="15" t="s">
        <v>75</v>
      </c>
      <c r="F4" s="15" t="s">
        <v>73</v>
      </c>
      <c r="G4" s="15" t="s">
        <v>74</v>
      </c>
      <c r="H4" s="15" t="s">
        <v>75</v>
      </c>
      <c r="I4" s="15" t="s">
        <v>73</v>
      </c>
      <c r="J4" s="15" t="s">
        <v>74</v>
      </c>
      <c r="K4" s="15" t="s">
        <v>75</v>
      </c>
    </row>
    <row r="5" spans="2:11">
      <c r="B5" s="15" t="s">
        <v>144</v>
      </c>
      <c r="C5" s="25">
        <v>109.75</v>
      </c>
      <c r="D5" s="25">
        <v>138.875</v>
      </c>
      <c r="E5" s="25">
        <v>97</v>
      </c>
      <c r="F5" s="25">
        <v>90.3</v>
      </c>
      <c r="G5" s="25">
        <v>115.4</v>
      </c>
      <c r="H5" s="25">
        <v>82.55</v>
      </c>
      <c r="I5" s="25">
        <v>95.857142857142861</v>
      </c>
      <c r="J5" s="25">
        <v>122.10714285714286</v>
      </c>
      <c r="K5" s="25">
        <v>86.678571428571431</v>
      </c>
    </row>
    <row r="6" spans="2:11">
      <c r="B6" s="15" t="s">
        <v>145</v>
      </c>
      <c r="C6" s="25">
        <v>170</v>
      </c>
      <c r="D6" s="25">
        <v>199</v>
      </c>
      <c r="E6" s="25">
        <v>162</v>
      </c>
      <c r="F6" s="25">
        <v>121</v>
      </c>
      <c r="G6" s="25">
        <v>199</v>
      </c>
      <c r="H6" s="25">
        <v>162</v>
      </c>
      <c r="I6" s="25">
        <v>170</v>
      </c>
      <c r="J6" s="25">
        <v>199</v>
      </c>
      <c r="K6" s="25">
        <v>162</v>
      </c>
    </row>
    <row r="7" spans="2:11">
      <c r="B7" s="15" t="s">
        <v>146</v>
      </c>
      <c r="C7" s="25">
        <v>73</v>
      </c>
      <c r="D7" s="25">
        <v>89</v>
      </c>
      <c r="E7" s="25">
        <v>61</v>
      </c>
      <c r="F7" s="25">
        <v>44</v>
      </c>
      <c r="G7" s="25">
        <v>68</v>
      </c>
      <c r="H7" s="25">
        <v>21</v>
      </c>
      <c r="I7" s="25">
        <v>44</v>
      </c>
      <c r="J7" s="25">
        <v>68</v>
      </c>
      <c r="K7" s="25">
        <v>21</v>
      </c>
    </row>
    <row r="8" spans="2:11">
      <c r="B8" s="15" t="s">
        <v>147</v>
      </c>
      <c r="C8" s="25">
        <f>C6-C5</f>
        <v>60.25</v>
      </c>
      <c r="D8" s="25">
        <f>D6-D5</f>
        <v>60.125</v>
      </c>
      <c r="E8" s="25">
        <f>E6-E5</f>
        <v>65</v>
      </c>
      <c r="F8" s="25">
        <f>F6-F5</f>
        <v>30.700000000000003</v>
      </c>
      <c r="G8" s="25">
        <f t="shared" ref="G8:K8" si="0">G6-G5</f>
        <v>83.6</v>
      </c>
      <c r="H8" s="25">
        <f t="shared" si="0"/>
        <v>79.45</v>
      </c>
      <c r="I8" s="25">
        <f t="shared" si="0"/>
        <v>74.142857142857139</v>
      </c>
      <c r="J8" s="25">
        <f t="shared" si="0"/>
        <v>76.892857142857139</v>
      </c>
      <c r="K8" s="25">
        <f t="shared" si="0"/>
        <v>75.321428571428569</v>
      </c>
    </row>
    <row r="9" spans="2:11">
      <c r="B9" s="15" t="s">
        <v>148</v>
      </c>
      <c r="C9" s="25">
        <f>C5-C7</f>
        <v>36.75</v>
      </c>
      <c r="D9" s="25">
        <f>D5-D7</f>
        <v>49.875</v>
      </c>
      <c r="E9" s="25">
        <f>E5-E7</f>
        <v>36</v>
      </c>
      <c r="F9" s="25">
        <f>F5-F7</f>
        <v>46.3</v>
      </c>
      <c r="G9" s="25">
        <f t="shared" ref="G9:K9" si="1">G5-G7</f>
        <v>47.400000000000006</v>
      </c>
      <c r="H9" s="25">
        <f t="shared" si="1"/>
        <v>61.55</v>
      </c>
      <c r="I9" s="25">
        <f t="shared" si="1"/>
        <v>51.857142857142861</v>
      </c>
      <c r="J9" s="25">
        <f t="shared" si="1"/>
        <v>54.107142857142861</v>
      </c>
      <c r="K9" s="25">
        <f t="shared" si="1"/>
        <v>65.678571428571431</v>
      </c>
    </row>
    <row r="12" spans="2:11">
      <c r="B12" s="3" t="s">
        <v>72</v>
      </c>
      <c r="C12" s="36" t="s">
        <v>65</v>
      </c>
      <c r="D12" s="36"/>
      <c r="E12" s="36"/>
      <c r="F12" s="36" t="s">
        <v>64</v>
      </c>
      <c r="G12" s="36"/>
      <c r="H12" s="36"/>
      <c r="I12" s="36" t="s">
        <v>66</v>
      </c>
      <c r="J12" s="36"/>
      <c r="K12" s="36"/>
    </row>
    <row r="13" spans="2:11">
      <c r="C13" s="15" t="s">
        <v>73</v>
      </c>
      <c r="D13" s="15" t="s">
        <v>74</v>
      </c>
      <c r="E13" s="15" t="s">
        <v>75</v>
      </c>
      <c r="F13" s="15" t="s">
        <v>73</v>
      </c>
      <c r="G13" s="15" t="s">
        <v>74</v>
      </c>
      <c r="H13" s="15" t="s">
        <v>75</v>
      </c>
      <c r="I13" s="15" t="s">
        <v>73</v>
      </c>
      <c r="J13" s="15" t="s">
        <v>74</v>
      </c>
      <c r="K13" s="15" t="s">
        <v>75</v>
      </c>
    </row>
    <row r="14" spans="2:11">
      <c r="B14" s="15" t="s">
        <v>144</v>
      </c>
      <c r="C14" s="25">
        <v>387</v>
      </c>
      <c r="D14" s="25">
        <v>475.75</v>
      </c>
      <c r="E14" s="25">
        <v>421.25</v>
      </c>
      <c r="F14" s="25">
        <v>309.7</v>
      </c>
      <c r="G14" s="25">
        <v>422.75</v>
      </c>
      <c r="H14" s="25">
        <v>356.55</v>
      </c>
      <c r="I14" s="25">
        <v>331.78571428571428</v>
      </c>
      <c r="J14" s="25">
        <v>437.89285714285717</v>
      </c>
      <c r="K14" s="25">
        <v>375.03571428571428</v>
      </c>
    </row>
    <row r="15" spans="2:11">
      <c r="B15" s="15" t="s">
        <v>145</v>
      </c>
      <c r="C15" s="25">
        <v>570</v>
      </c>
      <c r="D15" s="25">
        <v>689</v>
      </c>
      <c r="E15" s="25">
        <v>658</v>
      </c>
      <c r="F15" s="25">
        <v>450</v>
      </c>
      <c r="G15" s="25">
        <v>560</v>
      </c>
      <c r="H15" s="25">
        <v>525</v>
      </c>
      <c r="I15" s="25">
        <v>570</v>
      </c>
      <c r="J15" s="25">
        <v>689</v>
      </c>
      <c r="K15" s="25">
        <v>658</v>
      </c>
    </row>
    <row r="16" spans="2:11">
      <c r="B16" s="15" t="s">
        <v>146</v>
      </c>
      <c r="C16" s="25">
        <v>250</v>
      </c>
      <c r="D16" s="25">
        <v>292</v>
      </c>
      <c r="E16" s="25">
        <v>290</v>
      </c>
      <c r="F16" s="25">
        <v>161</v>
      </c>
      <c r="G16" s="25">
        <v>230</v>
      </c>
      <c r="H16" s="25">
        <v>95</v>
      </c>
      <c r="I16" s="25">
        <v>161</v>
      </c>
      <c r="J16" s="25">
        <v>230</v>
      </c>
      <c r="K16" s="25">
        <v>95</v>
      </c>
    </row>
    <row r="17" spans="2:11">
      <c r="B17" s="15" t="s">
        <v>147</v>
      </c>
      <c r="C17" s="25">
        <f>C15-C14</f>
        <v>183</v>
      </c>
      <c r="D17" s="25">
        <f>D15-D14</f>
        <v>213.25</v>
      </c>
      <c r="E17" s="25">
        <f>E15-E14</f>
        <v>236.75</v>
      </c>
      <c r="F17" s="25">
        <f>F15-F14</f>
        <v>140.30000000000001</v>
      </c>
      <c r="G17" s="25">
        <f t="shared" ref="G17:K17" si="2">G15-G14</f>
        <v>137.25</v>
      </c>
      <c r="H17" s="25">
        <f t="shared" si="2"/>
        <v>168.45</v>
      </c>
      <c r="I17" s="25">
        <f t="shared" si="2"/>
        <v>238.21428571428572</v>
      </c>
      <c r="J17" s="25">
        <f t="shared" si="2"/>
        <v>251.10714285714283</v>
      </c>
      <c r="K17" s="25">
        <f t="shared" si="2"/>
        <v>282.96428571428572</v>
      </c>
    </row>
    <row r="18" spans="2:11">
      <c r="B18" s="15" t="s">
        <v>148</v>
      </c>
      <c r="C18" s="25">
        <f>C14-C16</f>
        <v>137</v>
      </c>
      <c r="D18" s="25">
        <f>D14-D16</f>
        <v>183.75</v>
      </c>
      <c r="E18" s="25">
        <f>E14-E16</f>
        <v>131.25</v>
      </c>
      <c r="F18" s="25">
        <f>F14-F16</f>
        <v>148.69999999999999</v>
      </c>
      <c r="G18" s="25">
        <f t="shared" ref="G18:K18" si="3">G14-G16</f>
        <v>192.75</v>
      </c>
      <c r="H18" s="25">
        <f t="shared" si="3"/>
        <v>261.55</v>
      </c>
      <c r="I18" s="25">
        <f t="shared" si="3"/>
        <v>170.78571428571428</v>
      </c>
      <c r="J18" s="25">
        <f t="shared" si="3"/>
        <v>207.89285714285717</v>
      </c>
      <c r="K18" s="25">
        <f t="shared" si="3"/>
        <v>280.03571428571428</v>
      </c>
    </row>
    <row r="21" spans="2:11">
      <c r="B21" s="3" t="s">
        <v>78</v>
      </c>
      <c r="C21" s="36" t="s">
        <v>65</v>
      </c>
      <c r="D21" s="36"/>
      <c r="E21" s="36"/>
      <c r="F21" s="36" t="s">
        <v>64</v>
      </c>
      <c r="G21" s="36"/>
      <c r="H21" s="36"/>
      <c r="I21" s="36" t="s">
        <v>66</v>
      </c>
      <c r="J21" s="36"/>
      <c r="K21" s="36"/>
    </row>
    <row r="22" spans="2:11">
      <c r="C22" s="15" t="s">
        <v>73</v>
      </c>
      <c r="D22" s="15" t="s">
        <v>74</v>
      </c>
      <c r="E22" s="15" t="s">
        <v>75</v>
      </c>
      <c r="F22" s="15" t="s">
        <v>73</v>
      </c>
      <c r="G22" s="15" t="s">
        <v>74</v>
      </c>
      <c r="H22" s="15" t="s">
        <v>75</v>
      </c>
      <c r="I22" s="15" t="s">
        <v>73</v>
      </c>
      <c r="J22" s="15" t="s">
        <v>74</v>
      </c>
      <c r="K22" s="15" t="s">
        <v>75</v>
      </c>
    </row>
    <row r="23" spans="2:11">
      <c r="B23" s="15" t="s">
        <v>144</v>
      </c>
      <c r="C23" s="25">
        <v>354.5</v>
      </c>
      <c r="D23" s="25">
        <v>345</v>
      </c>
      <c r="E23" s="25">
        <v>445.375</v>
      </c>
      <c r="F23" s="25">
        <v>342.95</v>
      </c>
      <c r="G23" s="25">
        <v>366.25</v>
      </c>
      <c r="H23" s="25">
        <v>431.45</v>
      </c>
      <c r="I23" s="25">
        <v>346.25</v>
      </c>
      <c r="J23" s="25">
        <v>360.17857142857144</v>
      </c>
      <c r="K23" s="25">
        <v>435.42857142857144</v>
      </c>
    </row>
    <row r="24" spans="2:11">
      <c r="B24" s="15" t="s">
        <v>145</v>
      </c>
      <c r="C24" s="25">
        <v>373</v>
      </c>
      <c r="D24" s="25">
        <v>376</v>
      </c>
      <c r="E24" s="25">
        <v>483</v>
      </c>
      <c r="F24" s="25">
        <v>374</v>
      </c>
      <c r="G24" s="25">
        <v>405</v>
      </c>
      <c r="H24" s="25">
        <v>460</v>
      </c>
      <c r="I24" s="25">
        <v>374</v>
      </c>
      <c r="J24" s="25">
        <v>405</v>
      </c>
      <c r="K24" s="25">
        <v>483</v>
      </c>
    </row>
    <row r="25" spans="2:11">
      <c r="B25" s="15" t="s">
        <v>146</v>
      </c>
      <c r="C25" s="25">
        <v>334</v>
      </c>
      <c r="D25" s="25">
        <v>330</v>
      </c>
      <c r="E25" s="25">
        <v>405</v>
      </c>
      <c r="F25" s="25">
        <v>264</v>
      </c>
      <c r="G25" s="25">
        <v>304</v>
      </c>
      <c r="H25" s="25">
        <v>383</v>
      </c>
      <c r="I25" s="25">
        <v>264</v>
      </c>
      <c r="J25" s="25">
        <v>304</v>
      </c>
      <c r="K25" s="25">
        <v>383</v>
      </c>
    </row>
    <row r="26" spans="2:11">
      <c r="B26" s="15" t="s">
        <v>147</v>
      </c>
      <c r="C26" s="25">
        <f>C24-C23</f>
        <v>18.5</v>
      </c>
      <c r="D26" s="25">
        <f>D24-D23</f>
        <v>31</v>
      </c>
      <c r="E26" s="25">
        <f>E24-E23</f>
        <v>37.625</v>
      </c>
      <c r="F26" s="25">
        <f>F24-F23</f>
        <v>31.050000000000011</v>
      </c>
      <c r="G26" s="25">
        <f t="shared" ref="G26:K26" si="4">G24-G23</f>
        <v>38.75</v>
      </c>
      <c r="H26" s="25">
        <f t="shared" si="4"/>
        <v>28.550000000000011</v>
      </c>
      <c r="I26" s="25">
        <f t="shared" si="4"/>
        <v>27.75</v>
      </c>
      <c r="J26" s="25">
        <f t="shared" si="4"/>
        <v>44.821428571428555</v>
      </c>
      <c r="K26" s="25">
        <f t="shared" si="4"/>
        <v>47.571428571428555</v>
      </c>
    </row>
    <row r="27" spans="2:11">
      <c r="B27" s="15" t="s">
        <v>148</v>
      </c>
      <c r="C27" s="25">
        <f>C23-C25</f>
        <v>20.5</v>
      </c>
      <c r="D27" s="25">
        <f>D23-D25</f>
        <v>15</v>
      </c>
      <c r="E27" s="25">
        <f>E23-E25</f>
        <v>40.375</v>
      </c>
      <c r="F27" s="25">
        <f>F23-F25</f>
        <v>78.949999999999989</v>
      </c>
      <c r="G27" s="25">
        <f t="shared" ref="G27:K27" si="5">G23-G25</f>
        <v>62.25</v>
      </c>
      <c r="H27" s="25">
        <f t="shared" si="5"/>
        <v>48.449999999999989</v>
      </c>
      <c r="I27" s="25">
        <f t="shared" si="5"/>
        <v>82.25</v>
      </c>
      <c r="J27" s="25">
        <f t="shared" si="5"/>
        <v>56.178571428571445</v>
      </c>
      <c r="K27" s="25">
        <f t="shared" si="5"/>
        <v>52.428571428571445</v>
      </c>
    </row>
  </sheetData>
  <mergeCells count="9">
    <mergeCell ref="F21:H21"/>
    <mergeCell ref="C21:E21"/>
    <mergeCell ref="I21:K21"/>
    <mergeCell ref="F3:H3"/>
    <mergeCell ref="C3:E3"/>
    <mergeCell ref="I3:K3"/>
    <mergeCell ref="F12:H12"/>
    <mergeCell ref="C12:E12"/>
    <mergeCell ref="I12:K12"/>
  </mergeCells>
  <phoneticPr fontId="1"/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D901F-5CC8-B541-B1A6-90930047B47D}">
  <sheetPr>
    <pageSetUpPr fitToPage="1"/>
  </sheetPr>
  <dimension ref="A1:I32"/>
  <sheetViews>
    <sheetView tabSelected="1" view="pageBreakPreview" zoomScaleNormal="100" zoomScaleSheetLayoutView="100" workbookViewId="0">
      <selection activeCell="K4" sqref="K4"/>
    </sheetView>
  </sheetViews>
  <sheetFormatPr baseColWidth="10" defaultColWidth="11.5703125" defaultRowHeight="20"/>
  <cols>
    <col min="1" max="1" width="5.5703125" style="3" bestFit="1" customWidth="1"/>
    <col min="2" max="2" width="13.85546875" style="3" bestFit="1" customWidth="1"/>
    <col min="3" max="3" width="10.140625" style="3" bestFit="1" customWidth="1"/>
    <col min="4" max="4" width="11.140625" style="3" bestFit="1" customWidth="1"/>
    <col min="5" max="5" width="7.5703125" style="3" bestFit="1" customWidth="1"/>
    <col min="6" max="6" width="12" style="3" bestFit="1" customWidth="1"/>
    <col min="7" max="7" width="15.7109375" style="3" bestFit="1" customWidth="1"/>
    <col min="8" max="9" width="10.28515625" style="3" bestFit="1" customWidth="1"/>
    <col min="10" max="16384" width="11.5703125" style="3"/>
  </cols>
  <sheetData>
    <row r="1" spans="1:9" ht="49" customHeight="1">
      <c r="A1" s="38" t="s">
        <v>158</v>
      </c>
      <c r="B1" s="38"/>
      <c r="C1" s="38"/>
      <c r="D1" s="38"/>
      <c r="E1" s="38"/>
      <c r="F1" s="38"/>
      <c r="G1" s="38"/>
      <c r="H1" s="38"/>
      <c r="I1" s="38"/>
    </row>
    <row r="3" spans="1:9">
      <c r="A3" s="4" t="s">
        <v>149</v>
      </c>
      <c r="B3" s="4" t="s">
        <v>150</v>
      </c>
      <c r="C3" s="4" t="s">
        <v>3</v>
      </c>
      <c r="D3" s="4" t="s">
        <v>59</v>
      </c>
      <c r="E3" s="4" t="s">
        <v>4</v>
      </c>
      <c r="F3" s="4" t="s">
        <v>118</v>
      </c>
      <c r="G3" s="4" t="s">
        <v>132</v>
      </c>
      <c r="H3" s="4" t="s">
        <v>2</v>
      </c>
      <c r="I3" s="4" t="s">
        <v>20</v>
      </c>
    </row>
    <row r="4" spans="1:9">
      <c r="A4" s="7" t="s">
        <v>51</v>
      </c>
      <c r="B4" s="7" t="s">
        <v>125</v>
      </c>
      <c r="C4" s="32">
        <v>40.774166666666666</v>
      </c>
      <c r="D4" s="32">
        <v>140.62916666666666</v>
      </c>
      <c r="E4" s="7">
        <v>40.5</v>
      </c>
      <c r="F4" s="7">
        <v>22012</v>
      </c>
      <c r="G4" s="7" t="s">
        <v>161</v>
      </c>
      <c r="H4" s="7" t="s">
        <v>22</v>
      </c>
      <c r="I4" s="7" t="s">
        <v>22</v>
      </c>
    </row>
    <row r="5" spans="1:9">
      <c r="A5" s="5" t="s">
        <v>52</v>
      </c>
      <c r="B5" s="5" t="s">
        <v>126</v>
      </c>
      <c r="C5" s="33">
        <v>40.8517413</v>
      </c>
      <c r="D5" s="33">
        <v>140.6768567</v>
      </c>
      <c r="E5" s="5">
        <v>12.9</v>
      </c>
      <c r="F5" s="5">
        <v>22012</v>
      </c>
      <c r="G5" s="5" t="s">
        <v>104</v>
      </c>
      <c r="H5" s="5" t="s">
        <v>22</v>
      </c>
      <c r="I5" s="5" t="s">
        <v>22</v>
      </c>
    </row>
    <row r="6" spans="1:9">
      <c r="A6" s="5" t="s">
        <v>53</v>
      </c>
      <c r="B6" s="5" t="s">
        <v>127</v>
      </c>
      <c r="C6" s="33">
        <v>40.805818199999997</v>
      </c>
      <c r="D6" s="33">
        <v>140.7036238</v>
      </c>
      <c r="E6" s="8">
        <v>20.100000000000001</v>
      </c>
      <c r="F6" s="5">
        <v>22012</v>
      </c>
      <c r="G6" s="5" t="s">
        <v>105</v>
      </c>
      <c r="H6" s="5" t="s">
        <v>19</v>
      </c>
      <c r="I6" s="5" t="s">
        <v>19</v>
      </c>
    </row>
    <row r="7" spans="1:9">
      <c r="A7" s="5" t="s">
        <v>54</v>
      </c>
      <c r="B7" s="5" t="s">
        <v>128</v>
      </c>
      <c r="C7" s="33">
        <v>40.765599399999999</v>
      </c>
      <c r="D7" s="33">
        <v>140.7459599</v>
      </c>
      <c r="E7" s="8">
        <v>27.3</v>
      </c>
      <c r="F7" s="5">
        <v>22012</v>
      </c>
      <c r="G7" s="5" t="s">
        <v>106</v>
      </c>
      <c r="H7" s="5" t="s">
        <v>19</v>
      </c>
      <c r="I7" s="5" t="s">
        <v>19</v>
      </c>
    </row>
    <row r="8" spans="1:9">
      <c r="A8" s="5" t="s">
        <v>55</v>
      </c>
      <c r="B8" s="5" t="s">
        <v>129</v>
      </c>
      <c r="C8" s="33">
        <v>40.814169999999997</v>
      </c>
      <c r="D8" s="33">
        <v>140.74717580000001</v>
      </c>
      <c r="E8" s="8">
        <v>4.3</v>
      </c>
      <c r="F8" s="5">
        <v>22012</v>
      </c>
      <c r="G8" s="5" t="s">
        <v>107</v>
      </c>
      <c r="H8" s="5" t="s">
        <v>19</v>
      </c>
      <c r="I8" s="5" t="s">
        <v>19</v>
      </c>
    </row>
    <row r="9" spans="1:9">
      <c r="A9" s="5" t="s">
        <v>56</v>
      </c>
      <c r="B9" s="5" t="s">
        <v>130</v>
      </c>
      <c r="C9" s="33">
        <v>40.785299999999999</v>
      </c>
      <c r="D9" s="33">
        <v>140.77325300000001</v>
      </c>
      <c r="E9" s="8">
        <v>6.1</v>
      </c>
      <c r="F9" s="5">
        <v>22012</v>
      </c>
      <c r="G9" s="5" t="s">
        <v>108</v>
      </c>
      <c r="H9" s="5" t="s">
        <v>19</v>
      </c>
      <c r="I9" s="5" t="s">
        <v>19</v>
      </c>
    </row>
    <row r="10" spans="1:9">
      <c r="A10" s="5" t="s">
        <v>57</v>
      </c>
      <c r="B10" s="5" t="s">
        <v>30</v>
      </c>
      <c r="C10" s="33">
        <v>40.8088245</v>
      </c>
      <c r="D10" s="33">
        <v>140.78432849999999</v>
      </c>
      <c r="E10" s="8">
        <v>8.1999999999999993</v>
      </c>
      <c r="F10" s="5">
        <v>22012</v>
      </c>
      <c r="G10" s="5" t="s">
        <v>109</v>
      </c>
      <c r="H10" s="5" t="s">
        <v>19</v>
      </c>
      <c r="I10" s="5" t="s">
        <v>19</v>
      </c>
    </row>
    <row r="11" spans="1:9">
      <c r="A11" s="6" t="s">
        <v>58</v>
      </c>
      <c r="B11" s="6" t="s">
        <v>131</v>
      </c>
      <c r="C11" s="34">
        <v>40.842345000000002</v>
      </c>
      <c r="D11" s="34">
        <v>140.813019</v>
      </c>
      <c r="E11" s="9">
        <v>3.4</v>
      </c>
      <c r="F11" s="6">
        <v>22012</v>
      </c>
      <c r="G11" s="6" t="s">
        <v>110</v>
      </c>
      <c r="H11" s="6" t="s">
        <v>19</v>
      </c>
      <c r="I11" s="6" t="s">
        <v>19</v>
      </c>
    </row>
    <row r="12" spans="1:9">
      <c r="A12" s="5" t="s">
        <v>31</v>
      </c>
      <c r="B12" s="5" t="s">
        <v>123</v>
      </c>
      <c r="C12" s="33">
        <v>40.705000000000005</v>
      </c>
      <c r="D12" s="33">
        <v>140.58611111111111</v>
      </c>
      <c r="E12" s="8">
        <v>23.8</v>
      </c>
      <c r="F12" s="5">
        <v>22012</v>
      </c>
      <c r="G12" s="5" t="s">
        <v>100</v>
      </c>
      <c r="H12" s="5" t="s">
        <v>22</v>
      </c>
      <c r="I12" s="5" t="s">
        <v>23</v>
      </c>
    </row>
    <row r="13" spans="1:9">
      <c r="A13" s="5" t="s">
        <v>32</v>
      </c>
      <c r="B13" s="5" t="s">
        <v>111</v>
      </c>
      <c r="C13" s="33">
        <v>40.589722222222221</v>
      </c>
      <c r="D13" s="33">
        <v>140.32333333333332</v>
      </c>
      <c r="E13" s="5">
        <v>99.9</v>
      </c>
      <c r="F13" s="5">
        <v>22021</v>
      </c>
      <c r="G13" s="5" t="s">
        <v>79</v>
      </c>
      <c r="H13" s="5" t="s">
        <v>15</v>
      </c>
      <c r="I13" s="5" t="s">
        <v>81</v>
      </c>
    </row>
    <row r="14" spans="1:9">
      <c r="A14" s="5" t="s">
        <v>33</v>
      </c>
      <c r="B14" s="5" t="s">
        <v>112</v>
      </c>
      <c r="C14" s="33">
        <v>40.563611111111108</v>
      </c>
      <c r="D14" s="33">
        <v>140.36833333333334</v>
      </c>
      <c r="E14" s="5">
        <v>90.9</v>
      </c>
      <c r="F14" s="1">
        <v>22021</v>
      </c>
      <c r="G14" s="5" t="s">
        <v>80</v>
      </c>
      <c r="H14" s="5" t="s">
        <v>15</v>
      </c>
      <c r="I14" s="5" t="s">
        <v>16</v>
      </c>
    </row>
    <row r="15" spans="1:9">
      <c r="A15" s="5" t="s">
        <v>34</v>
      </c>
      <c r="B15" s="5" t="s">
        <v>113</v>
      </c>
      <c r="C15" s="33">
        <v>40.628888888888888</v>
      </c>
      <c r="D15" s="33">
        <v>140.39055555555555</v>
      </c>
      <c r="E15" s="5">
        <v>67.2</v>
      </c>
      <c r="F15" s="1">
        <v>22021</v>
      </c>
      <c r="G15" s="5" t="s">
        <v>82</v>
      </c>
      <c r="H15" s="5" t="s">
        <v>15</v>
      </c>
      <c r="I15" s="5" t="s">
        <v>67</v>
      </c>
    </row>
    <row r="16" spans="1:9">
      <c r="A16" s="5" t="s">
        <v>35</v>
      </c>
      <c r="B16" s="5" t="s">
        <v>114</v>
      </c>
      <c r="C16" s="33">
        <v>40.560833333333328</v>
      </c>
      <c r="D16" s="33">
        <v>140.43444444444444</v>
      </c>
      <c r="E16" s="5">
        <v>107.3</v>
      </c>
      <c r="F16" s="1">
        <v>22021</v>
      </c>
      <c r="G16" s="5" t="s">
        <v>84</v>
      </c>
      <c r="H16" s="5" t="s">
        <v>21</v>
      </c>
      <c r="I16" s="5" t="s">
        <v>68</v>
      </c>
    </row>
    <row r="17" spans="1:9">
      <c r="A17" s="5" t="s">
        <v>36</v>
      </c>
      <c r="B17" s="5" t="s">
        <v>87</v>
      </c>
      <c r="C17" s="33">
        <v>40.611388888888889</v>
      </c>
      <c r="D17" s="33">
        <v>140.45555555555555</v>
      </c>
      <c r="E17" s="5">
        <v>30.9</v>
      </c>
      <c r="F17" s="1">
        <v>22021</v>
      </c>
      <c r="G17" s="5" t="s">
        <v>88</v>
      </c>
      <c r="H17" s="5" t="s">
        <v>15</v>
      </c>
      <c r="I17" s="5" t="s">
        <v>15</v>
      </c>
    </row>
    <row r="18" spans="1:9">
      <c r="A18" s="5" t="s">
        <v>37</v>
      </c>
      <c r="B18" s="5" t="s">
        <v>116</v>
      </c>
      <c r="C18" s="33">
        <v>40.574467200000001</v>
      </c>
      <c r="D18" s="33">
        <v>140.4935069</v>
      </c>
      <c r="E18" s="8">
        <v>58.9</v>
      </c>
      <c r="F18" s="1">
        <v>22021</v>
      </c>
      <c r="G18" s="5" t="s">
        <v>91</v>
      </c>
      <c r="H18" s="5" t="s">
        <v>15</v>
      </c>
      <c r="I18" s="5" t="s">
        <v>15</v>
      </c>
    </row>
    <row r="19" spans="1:9">
      <c r="A19" s="5" t="s">
        <v>38</v>
      </c>
      <c r="B19" s="5" t="s">
        <v>121</v>
      </c>
      <c r="C19" s="33">
        <v>40.667777777777772</v>
      </c>
      <c r="D19" s="33">
        <v>140.58611111111111</v>
      </c>
      <c r="E19" s="5">
        <v>29.3</v>
      </c>
      <c r="F19" s="1">
        <v>22047</v>
      </c>
      <c r="G19" s="5" t="s">
        <v>98</v>
      </c>
      <c r="H19" s="5" t="s">
        <v>11</v>
      </c>
      <c r="I19" s="5" t="s">
        <v>11</v>
      </c>
    </row>
    <row r="20" spans="1:9">
      <c r="A20" s="5" t="s">
        <v>39</v>
      </c>
      <c r="B20" s="5" t="s">
        <v>25</v>
      </c>
      <c r="C20" s="33">
        <v>40.796526</v>
      </c>
      <c r="D20" s="33">
        <v>140.442791</v>
      </c>
      <c r="E20" s="5">
        <v>8.9</v>
      </c>
      <c r="F20" s="1">
        <v>22055</v>
      </c>
      <c r="G20" s="5" t="s">
        <v>85</v>
      </c>
      <c r="H20" s="5" t="s">
        <v>18</v>
      </c>
      <c r="I20" s="5" t="s">
        <v>18</v>
      </c>
    </row>
    <row r="21" spans="1:9">
      <c r="A21" s="5" t="s">
        <v>40</v>
      </c>
      <c r="B21" s="5" t="s">
        <v>115</v>
      </c>
      <c r="C21" s="33">
        <v>40.910995499999999</v>
      </c>
      <c r="D21" s="33">
        <v>140.45378339999999</v>
      </c>
      <c r="E21" s="8">
        <v>15</v>
      </c>
      <c r="F21" s="1">
        <v>22055</v>
      </c>
      <c r="G21" s="5" t="s">
        <v>86</v>
      </c>
      <c r="H21" s="5" t="s">
        <v>0</v>
      </c>
      <c r="I21" s="5" t="s">
        <v>1</v>
      </c>
    </row>
    <row r="22" spans="1:9">
      <c r="A22" s="5" t="s">
        <v>41</v>
      </c>
      <c r="B22" s="5" t="s">
        <v>117</v>
      </c>
      <c r="C22" s="33">
        <v>40.618763999999999</v>
      </c>
      <c r="D22" s="33">
        <v>140.52450859999999</v>
      </c>
      <c r="E22" s="8">
        <v>24.6</v>
      </c>
      <c r="F22" s="1">
        <v>22101</v>
      </c>
      <c r="G22" s="5" t="s">
        <v>92</v>
      </c>
      <c r="H22" s="5" t="s">
        <v>5</v>
      </c>
      <c r="I22" s="5" t="s">
        <v>9</v>
      </c>
    </row>
    <row r="23" spans="1:9">
      <c r="A23" s="5" t="s">
        <v>42</v>
      </c>
      <c r="B23" s="5" t="s">
        <v>119</v>
      </c>
      <c r="C23" s="33">
        <v>40.583055555555561</v>
      </c>
      <c r="D23" s="33">
        <v>140.57611111111112</v>
      </c>
      <c r="E23" s="5">
        <v>47.6</v>
      </c>
      <c r="F23" s="1">
        <v>22101</v>
      </c>
      <c r="G23" s="5" t="s">
        <v>94</v>
      </c>
      <c r="H23" s="5" t="s">
        <v>5</v>
      </c>
      <c r="I23" s="5" t="s">
        <v>8</v>
      </c>
    </row>
    <row r="24" spans="1:9">
      <c r="A24" s="5" t="s">
        <v>43</v>
      </c>
      <c r="B24" s="5" t="s">
        <v>120</v>
      </c>
      <c r="C24" s="33">
        <v>40.612500000000004</v>
      </c>
      <c r="D24" s="33">
        <v>140.58472222222224</v>
      </c>
      <c r="E24" s="5">
        <v>46</v>
      </c>
      <c r="F24" s="1">
        <v>22101</v>
      </c>
      <c r="G24" s="5" t="s">
        <v>97</v>
      </c>
      <c r="H24" s="5" t="s">
        <v>5</v>
      </c>
      <c r="I24" s="5" t="s">
        <v>9</v>
      </c>
    </row>
    <row r="25" spans="1:9">
      <c r="A25" s="5" t="s">
        <v>44</v>
      </c>
      <c r="B25" s="5" t="s">
        <v>122</v>
      </c>
      <c r="C25" s="33">
        <v>40.481568699999997</v>
      </c>
      <c r="D25" s="33">
        <v>140.62167109999999</v>
      </c>
      <c r="E25" s="5">
        <v>135.9</v>
      </c>
      <c r="F25" s="1">
        <v>22101</v>
      </c>
      <c r="G25" s="5" t="s">
        <v>99</v>
      </c>
      <c r="H25" s="5" t="s">
        <v>5</v>
      </c>
      <c r="I25" s="5" t="s">
        <v>6</v>
      </c>
    </row>
    <row r="26" spans="1:9">
      <c r="A26" s="5" t="s">
        <v>45</v>
      </c>
      <c r="B26" s="5" t="s">
        <v>27</v>
      </c>
      <c r="C26" s="33">
        <v>40.655436999999999</v>
      </c>
      <c r="D26" s="33">
        <v>140.48496299999999</v>
      </c>
      <c r="E26" s="5">
        <v>18.899999999999999</v>
      </c>
      <c r="F26" s="1">
        <v>23612</v>
      </c>
      <c r="G26" s="5" t="s">
        <v>90</v>
      </c>
      <c r="H26" s="5" t="s">
        <v>12</v>
      </c>
      <c r="I26" s="5" t="s">
        <v>12</v>
      </c>
    </row>
    <row r="27" spans="1:9">
      <c r="A27" s="5" t="s">
        <v>46</v>
      </c>
      <c r="B27" s="5" t="s">
        <v>133</v>
      </c>
      <c r="C27" s="33">
        <v>40.680424000000002</v>
      </c>
      <c r="D27" s="33">
        <v>140.56102999999999</v>
      </c>
      <c r="E27" s="5">
        <v>18.600000000000001</v>
      </c>
      <c r="F27" s="1">
        <v>23612</v>
      </c>
      <c r="G27" s="5" t="s">
        <v>93</v>
      </c>
      <c r="H27" s="5" t="s">
        <v>12</v>
      </c>
      <c r="I27" s="5" t="s">
        <v>13</v>
      </c>
    </row>
    <row r="28" spans="1:9">
      <c r="A28" s="5" t="s">
        <v>47</v>
      </c>
      <c r="B28" s="5" t="s">
        <v>29</v>
      </c>
      <c r="C28" s="33">
        <v>40.5236375</v>
      </c>
      <c r="D28" s="33">
        <v>140.5784467</v>
      </c>
      <c r="E28" s="8">
        <v>97.3</v>
      </c>
      <c r="F28" s="1">
        <v>23621</v>
      </c>
      <c r="G28" s="5" t="s">
        <v>96</v>
      </c>
      <c r="H28" s="5" t="s">
        <v>7</v>
      </c>
      <c r="I28" s="5" t="s">
        <v>7</v>
      </c>
    </row>
    <row r="29" spans="1:9">
      <c r="A29" s="5" t="s">
        <v>48</v>
      </c>
      <c r="B29" s="5" t="s">
        <v>28</v>
      </c>
      <c r="C29" s="33">
        <v>40.632777777777775</v>
      </c>
      <c r="D29" s="33">
        <v>140.57416666666666</v>
      </c>
      <c r="E29" s="5">
        <v>34.299999999999997</v>
      </c>
      <c r="F29" s="1">
        <v>23671</v>
      </c>
      <c r="G29" s="5" t="s">
        <v>95</v>
      </c>
      <c r="H29" s="5" t="s">
        <v>10</v>
      </c>
      <c r="I29" s="5" t="s">
        <v>10</v>
      </c>
    </row>
    <row r="30" spans="1:9">
      <c r="A30" s="5" t="s">
        <v>49</v>
      </c>
      <c r="B30" s="5" t="s">
        <v>26</v>
      </c>
      <c r="C30" s="33">
        <v>40.697398</v>
      </c>
      <c r="D30" s="33">
        <v>140.46408500000001</v>
      </c>
      <c r="E30" s="5">
        <v>15</v>
      </c>
      <c r="F30" s="1">
        <v>23817</v>
      </c>
      <c r="G30" s="5" t="s">
        <v>89</v>
      </c>
      <c r="H30" s="5" t="s">
        <v>14</v>
      </c>
      <c r="I30" s="5" t="s">
        <v>14</v>
      </c>
    </row>
    <row r="31" spans="1:9">
      <c r="A31" s="6" t="s">
        <v>50</v>
      </c>
      <c r="B31" s="6" t="s">
        <v>24</v>
      </c>
      <c r="C31" s="34">
        <v>40.750841000000001</v>
      </c>
      <c r="D31" s="34">
        <v>140.42272800000001</v>
      </c>
      <c r="E31" s="9">
        <v>10.1</v>
      </c>
      <c r="F31" s="2">
        <v>23841</v>
      </c>
      <c r="G31" s="6" t="s">
        <v>83</v>
      </c>
      <c r="H31" s="6" t="s">
        <v>17</v>
      </c>
      <c r="I31" s="6" t="s">
        <v>17</v>
      </c>
    </row>
    <row r="32" spans="1:9">
      <c r="A32" s="4" t="s">
        <v>69</v>
      </c>
      <c r="B32" s="4" t="s">
        <v>124</v>
      </c>
      <c r="C32" s="35">
        <v>40.626666666666665</v>
      </c>
      <c r="D32" s="35">
        <v>140.25777777777779</v>
      </c>
      <c r="E32" s="14">
        <v>409.4</v>
      </c>
      <c r="F32" s="15">
        <v>22021</v>
      </c>
      <c r="G32" s="4" t="s">
        <v>102</v>
      </c>
      <c r="H32" s="4" t="s">
        <v>21</v>
      </c>
      <c r="I32" s="4" t="s">
        <v>101</v>
      </c>
    </row>
  </sheetData>
  <mergeCells count="1">
    <mergeCell ref="A1:I1"/>
  </mergeCells>
  <phoneticPr fontId="1"/>
  <printOptions horizontalCentered="1"/>
  <pageMargins left="0.7" right="0.7" top="0.75" bottom="0.75" header="0.3" footer="0.3"/>
  <pageSetup paperSize="8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2CC97-DF15-D94F-899F-3C3DFBF58F50}">
  <sheetPr>
    <pageSetUpPr fitToPage="1"/>
  </sheetPr>
  <dimension ref="A1:K44"/>
  <sheetViews>
    <sheetView view="pageBreakPreview" zoomScaleNormal="100" zoomScaleSheetLayoutView="100" workbookViewId="0">
      <selection activeCell="O18" sqref="O17:O18"/>
    </sheetView>
  </sheetViews>
  <sheetFormatPr baseColWidth="10" defaultColWidth="11.5703125" defaultRowHeight="20"/>
  <cols>
    <col min="1" max="1" width="14.42578125" style="31" bestFit="1" customWidth="1"/>
    <col min="2" max="2" width="13.85546875" style="3" bestFit="1" customWidth="1"/>
    <col min="3" max="11" width="8.28515625" style="3" customWidth="1"/>
    <col min="12" max="16384" width="11.5703125" style="3"/>
  </cols>
  <sheetData>
    <row r="1" spans="1:11" ht="48" customHeight="1">
      <c r="A1" s="38" t="s">
        <v>159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3" spans="1:11" ht="22">
      <c r="A3" s="45" t="s">
        <v>149</v>
      </c>
      <c r="B3" s="46" t="s">
        <v>150</v>
      </c>
      <c r="C3" s="39" t="s">
        <v>155</v>
      </c>
      <c r="D3" s="40"/>
      <c r="E3" s="41"/>
      <c r="F3" s="39" t="s">
        <v>156</v>
      </c>
      <c r="G3" s="40"/>
      <c r="H3" s="41"/>
      <c r="I3" s="39" t="s">
        <v>160</v>
      </c>
      <c r="J3" s="40"/>
      <c r="K3" s="41"/>
    </row>
    <row r="4" spans="1:11">
      <c r="A4" s="44"/>
      <c r="B4" s="47"/>
      <c r="C4" s="26" t="s">
        <v>152</v>
      </c>
      <c r="D4" s="26" t="s">
        <v>153</v>
      </c>
      <c r="E4" s="26" t="s">
        <v>154</v>
      </c>
      <c r="F4" s="26" t="s">
        <v>152</v>
      </c>
      <c r="G4" s="26" t="s">
        <v>153</v>
      </c>
      <c r="H4" s="26" t="s">
        <v>154</v>
      </c>
      <c r="I4" s="26" t="s">
        <v>152</v>
      </c>
      <c r="J4" s="26" t="s">
        <v>153</v>
      </c>
      <c r="K4" s="26" t="s">
        <v>154</v>
      </c>
    </row>
    <row r="5" spans="1:11">
      <c r="A5" s="28" t="s">
        <v>51</v>
      </c>
      <c r="B5" s="7" t="s">
        <v>125</v>
      </c>
      <c r="C5" s="7">
        <v>170</v>
      </c>
      <c r="D5" s="7">
        <v>199</v>
      </c>
      <c r="E5" s="16">
        <v>97</v>
      </c>
      <c r="F5" s="7">
        <v>570</v>
      </c>
      <c r="G5" s="7">
        <v>689</v>
      </c>
      <c r="H5" s="7">
        <v>382</v>
      </c>
      <c r="I5" s="7">
        <v>341</v>
      </c>
      <c r="J5" s="7">
        <v>350</v>
      </c>
      <c r="K5" s="7">
        <v>413</v>
      </c>
    </row>
    <row r="6" spans="1:11">
      <c r="A6" s="29" t="s">
        <v>52</v>
      </c>
      <c r="B6" s="5" t="s">
        <v>126</v>
      </c>
      <c r="C6" s="5">
        <v>89</v>
      </c>
      <c r="D6" s="5">
        <v>128</v>
      </c>
      <c r="E6" s="17">
        <v>162</v>
      </c>
      <c r="F6" s="5">
        <v>311</v>
      </c>
      <c r="G6" s="5">
        <v>424</v>
      </c>
      <c r="H6" s="5">
        <v>658</v>
      </c>
      <c r="I6" s="5">
        <v>350</v>
      </c>
      <c r="J6" s="5">
        <v>330</v>
      </c>
      <c r="K6" s="5">
        <v>405</v>
      </c>
    </row>
    <row r="7" spans="1:11">
      <c r="A7" s="29" t="s">
        <v>53</v>
      </c>
      <c r="B7" s="5" t="s">
        <v>127</v>
      </c>
      <c r="C7" s="5">
        <v>117</v>
      </c>
      <c r="D7" s="5">
        <v>159</v>
      </c>
      <c r="E7" s="17">
        <v>91</v>
      </c>
      <c r="F7" s="5">
        <v>418</v>
      </c>
      <c r="G7" s="5">
        <v>522</v>
      </c>
      <c r="H7" s="5">
        <v>388</v>
      </c>
      <c r="I7" s="5">
        <v>363</v>
      </c>
      <c r="J7" s="5">
        <v>330</v>
      </c>
      <c r="K7" s="5">
        <v>431</v>
      </c>
    </row>
    <row r="8" spans="1:11">
      <c r="A8" s="29" t="s">
        <v>54</v>
      </c>
      <c r="B8" s="5" t="s">
        <v>128</v>
      </c>
      <c r="C8" s="5">
        <v>119</v>
      </c>
      <c r="D8" s="5">
        <v>157</v>
      </c>
      <c r="E8" s="17">
        <v>115</v>
      </c>
      <c r="F8" s="5">
        <v>430</v>
      </c>
      <c r="G8" s="5">
        <v>545</v>
      </c>
      <c r="H8" s="5">
        <v>512</v>
      </c>
      <c r="I8" s="5">
        <v>356</v>
      </c>
      <c r="J8" s="5">
        <v>353</v>
      </c>
      <c r="K8" s="5">
        <v>447</v>
      </c>
    </row>
    <row r="9" spans="1:11">
      <c r="A9" s="29" t="s">
        <v>55</v>
      </c>
      <c r="B9" s="5" t="s">
        <v>129</v>
      </c>
      <c r="C9" s="5">
        <v>94</v>
      </c>
      <c r="D9" s="5">
        <v>114</v>
      </c>
      <c r="E9" s="17">
        <v>83</v>
      </c>
      <c r="F9" s="5">
        <v>336</v>
      </c>
      <c r="G9" s="5">
        <v>434</v>
      </c>
      <c r="H9" s="5">
        <v>398</v>
      </c>
      <c r="I9" s="5">
        <v>362</v>
      </c>
      <c r="J9" s="5">
        <v>376</v>
      </c>
      <c r="K9" s="5">
        <v>480</v>
      </c>
    </row>
    <row r="10" spans="1:11">
      <c r="A10" s="29" t="s">
        <v>56</v>
      </c>
      <c r="B10" s="5" t="s">
        <v>130</v>
      </c>
      <c r="C10" s="5">
        <v>113</v>
      </c>
      <c r="D10" s="5">
        <v>140</v>
      </c>
      <c r="E10" s="17">
        <v>61</v>
      </c>
      <c r="F10" s="5">
        <v>423</v>
      </c>
      <c r="G10" s="5">
        <v>475</v>
      </c>
      <c r="H10" s="5">
        <v>290</v>
      </c>
      <c r="I10" s="5">
        <v>373</v>
      </c>
      <c r="J10" s="5">
        <v>339</v>
      </c>
      <c r="K10" s="5">
        <v>483</v>
      </c>
    </row>
    <row r="11" spans="1:11">
      <c r="A11" s="29" t="s">
        <v>57</v>
      </c>
      <c r="B11" s="5" t="s">
        <v>30</v>
      </c>
      <c r="C11" s="5">
        <v>103</v>
      </c>
      <c r="D11" s="5">
        <v>125</v>
      </c>
      <c r="E11" s="17">
        <v>94</v>
      </c>
      <c r="F11" s="5">
        <v>358</v>
      </c>
      <c r="G11" s="5">
        <v>425</v>
      </c>
      <c r="H11" s="5">
        <v>422</v>
      </c>
      <c r="I11" s="5">
        <v>357</v>
      </c>
      <c r="J11" s="5">
        <v>349</v>
      </c>
      <c r="K11" s="5">
        <v>460</v>
      </c>
    </row>
    <row r="12" spans="1:11">
      <c r="A12" s="30" t="s">
        <v>58</v>
      </c>
      <c r="B12" s="6" t="s">
        <v>131</v>
      </c>
      <c r="C12" s="6">
        <v>73</v>
      </c>
      <c r="D12" s="6">
        <v>89</v>
      </c>
      <c r="E12" s="18">
        <v>73</v>
      </c>
      <c r="F12" s="6">
        <v>250</v>
      </c>
      <c r="G12" s="6">
        <v>292</v>
      </c>
      <c r="H12" s="6">
        <v>320</v>
      </c>
      <c r="I12" s="6">
        <v>334</v>
      </c>
      <c r="J12" s="6">
        <v>333</v>
      </c>
      <c r="K12" s="6">
        <v>444</v>
      </c>
    </row>
    <row r="13" spans="1:11">
      <c r="A13" s="42" t="s">
        <v>77</v>
      </c>
      <c r="B13" s="4" t="s">
        <v>63</v>
      </c>
      <c r="C13" s="23">
        <f t="shared" ref="C13:K13" si="0">AVERAGE(C5:C12)</f>
        <v>109.75</v>
      </c>
      <c r="D13" s="23">
        <f t="shared" si="0"/>
        <v>138.875</v>
      </c>
      <c r="E13" s="23">
        <f t="shared" si="0"/>
        <v>97</v>
      </c>
      <c r="F13" s="23">
        <f t="shared" si="0"/>
        <v>387</v>
      </c>
      <c r="G13" s="23">
        <f t="shared" si="0"/>
        <v>475.75</v>
      </c>
      <c r="H13" s="23">
        <f t="shared" si="0"/>
        <v>421.25</v>
      </c>
      <c r="I13" s="23">
        <f t="shared" si="0"/>
        <v>354.5</v>
      </c>
      <c r="J13" s="23">
        <f t="shared" si="0"/>
        <v>345</v>
      </c>
      <c r="K13" s="23">
        <f t="shared" si="0"/>
        <v>445.375</v>
      </c>
    </row>
    <row r="14" spans="1:11">
      <c r="A14" s="43"/>
      <c r="B14" s="4" t="s">
        <v>61</v>
      </c>
      <c r="C14" s="24">
        <f t="shared" ref="C14:K14" si="1">MAX(C5:C12)</f>
        <v>170</v>
      </c>
      <c r="D14" s="24">
        <f t="shared" si="1"/>
        <v>199</v>
      </c>
      <c r="E14" s="24">
        <f t="shared" si="1"/>
        <v>162</v>
      </c>
      <c r="F14" s="24">
        <f t="shared" si="1"/>
        <v>570</v>
      </c>
      <c r="G14" s="24">
        <f t="shared" si="1"/>
        <v>689</v>
      </c>
      <c r="H14" s="24">
        <f t="shared" si="1"/>
        <v>658</v>
      </c>
      <c r="I14" s="24">
        <f t="shared" si="1"/>
        <v>373</v>
      </c>
      <c r="J14" s="24">
        <f t="shared" si="1"/>
        <v>376</v>
      </c>
      <c r="K14" s="24">
        <f t="shared" si="1"/>
        <v>483</v>
      </c>
    </row>
    <row r="15" spans="1:11">
      <c r="A15" s="44"/>
      <c r="B15" s="4" t="s">
        <v>62</v>
      </c>
      <c r="C15" s="24">
        <f t="shared" ref="C15:K15" si="2">MIN(C5:C12)</f>
        <v>73</v>
      </c>
      <c r="D15" s="24">
        <f t="shared" si="2"/>
        <v>89</v>
      </c>
      <c r="E15" s="24">
        <f t="shared" si="2"/>
        <v>61</v>
      </c>
      <c r="F15" s="24">
        <f t="shared" si="2"/>
        <v>250</v>
      </c>
      <c r="G15" s="24">
        <f t="shared" si="2"/>
        <v>292</v>
      </c>
      <c r="H15" s="24">
        <f t="shared" si="2"/>
        <v>290</v>
      </c>
      <c r="I15" s="24">
        <f t="shared" si="2"/>
        <v>334</v>
      </c>
      <c r="J15" s="24">
        <f t="shared" si="2"/>
        <v>330</v>
      </c>
      <c r="K15" s="24">
        <f t="shared" si="2"/>
        <v>405</v>
      </c>
    </row>
    <row r="16" spans="1:11">
      <c r="A16" s="29" t="s">
        <v>31</v>
      </c>
      <c r="B16" s="5" t="s">
        <v>123</v>
      </c>
      <c r="C16" s="7">
        <v>121</v>
      </c>
      <c r="D16" s="7">
        <v>154</v>
      </c>
      <c r="E16" s="16">
        <v>127</v>
      </c>
      <c r="F16" s="7">
        <v>450</v>
      </c>
      <c r="G16" s="7">
        <v>560</v>
      </c>
      <c r="H16" s="7">
        <v>514</v>
      </c>
      <c r="I16" s="7">
        <v>374</v>
      </c>
      <c r="J16" s="7">
        <v>364</v>
      </c>
      <c r="K16" s="7">
        <v>398</v>
      </c>
    </row>
    <row r="17" spans="1:11">
      <c r="A17" s="29" t="s">
        <v>32</v>
      </c>
      <c r="B17" s="5" t="s">
        <v>111</v>
      </c>
      <c r="C17" s="5">
        <v>100</v>
      </c>
      <c r="D17" s="5">
        <v>139</v>
      </c>
      <c r="E17" s="17">
        <v>117</v>
      </c>
      <c r="F17" s="5">
        <v>359</v>
      </c>
      <c r="G17" s="5">
        <v>536</v>
      </c>
      <c r="H17" s="5">
        <v>525</v>
      </c>
      <c r="I17" s="5">
        <v>361</v>
      </c>
      <c r="J17" s="5">
        <v>386</v>
      </c>
      <c r="K17" s="5">
        <v>448</v>
      </c>
    </row>
    <row r="18" spans="1:11">
      <c r="A18" s="29" t="s">
        <v>33</v>
      </c>
      <c r="B18" s="5" t="s">
        <v>112</v>
      </c>
      <c r="C18" s="5">
        <v>80</v>
      </c>
      <c r="D18" s="5">
        <v>128</v>
      </c>
      <c r="E18" s="17">
        <v>90</v>
      </c>
      <c r="F18" s="5">
        <v>287</v>
      </c>
      <c r="G18" s="5">
        <v>446</v>
      </c>
      <c r="H18" s="5">
        <v>369</v>
      </c>
      <c r="I18" s="5">
        <v>359</v>
      </c>
      <c r="J18" s="5">
        <v>349</v>
      </c>
      <c r="K18" s="5">
        <v>416</v>
      </c>
    </row>
    <row r="19" spans="1:11">
      <c r="A19" s="29" t="s">
        <v>34</v>
      </c>
      <c r="B19" s="5" t="s">
        <v>113</v>
      </c>
      <c r="C19" s="5">
        <v>83</v>
      </c>
      <c r="D19" s="5">
        <v>119</v>
      </c>
      <c r="E19" s="17">
        <v>86</v>
      </c>
      <c r="F19" s="5">
        <v>302</v>
      </c>
      <c r="G19" s="5">
        <v>465</v>
      </c>
      <c r="H19" s="5">
        <v>381</v>
      </c>
      <c r="I19" s="5">
        <v>366</v>
      </c>
      <c r="J19" s="5">
        <v>390</v>
      </c>
      <c r="K19" s="5">
        <v>442</v>
      </c>
    </row>
    <row r="20" spans="1:11">
      <c r="A20" s="29" t="s">
        <v>35</v>
      </c>
      <c r="B20" s="5" t="s">
        <v>114</v>
      </c>
      <c r="C20" s="5">
        <v>76</v>
      </c>
      <c r="D20" s="5">
        <v>122</v>
      </c>
      <c r="E20" s="17">
        <v>92</v>
      </c>
      <c r="F20" s="5">
        <v>251</v>
      </c>
      <c r="G20" s="5">
        <v>408</v>
      </c>
      <c r="H20" s="5">
        <v>387</v>
      </c>
      <c r="I20" s="5">
        <v>334</v>
      </c>
      <c r="J20" s="5">
        <v>335</v>
      </c>
      <c r="K20" s="5">
        <v>421</v>
      </c>
    </row>
    <row r="21" spans="1:11">
      <c r="A21" s="29" t="s">
        <v>36</v>
      </c>
      <c r="B21" s="5" t="s">
        <v>87</v>
      </c>
      <c r="C21" s="5">
        <v>86</v>
      </c>
      <c r="D21" s="5">
        <v>121</v>
      </c>
      <c r="E21" s="17">
        <v>85</v>
      </c>
      <c r="F21" s="5">
        <v>291</v>
      </c>
      <c r="G21" s="5">
        <v>451</v>
      </c>
      <c r="H21" s="5">
        <v>372</v>
      </c>
      <c r="I21" s="5">
        <v>340</v>
      </c>
      <c r="J21" s="5">
        <v>379</v>
      </c>
      <c r="K21" s="5">
        <v>427</v>
      </c>
    </row>
    <row r="22" spans="1:11">
      <c r="A22" s="29" t="s">
        <v>37</v>
      </c>
      <c r="B22" s="5" t="s">
        <v>116</v>
      </c>
      <c r="C22" s="5">
        <v>73</v>
      </c>
      <c r="D22" s="5">
        <v>100</v>
      </c>
      <c r="E22" s="17">
        <v>62</v>
      </c>
      <c r="F22" s="5">
        <v>234</v>
      </c>
      <c r="G22" s="5">
        <v>346</v>
      </c>
      <c r="H22" s="5">
        <v>230</v>
      </c>
      <c r="I22" s="5">
        <v>332</v>
      </c>
      <c r="J22" s="5">
        <v>345</v>
      </c>
      <c r="K22" s="5">
        <v>383</v>
      </c>
    </row>
    <row r="23" spans="1:11">
      <c r="A23" s="29" t="s">
        <v>38</v>
      </c>
      <c r="B23" s="5" t="s">
        <v>121</v>
      </c>
      <c r="C23" s="5">
        <v>113</v>
      </c>
      <c r="D23" s="5">
        <v>134</v>
      </c>
      <c r="E23" s="17">
        <v>109</v>
      </c>
      <c r="F23" s="5">
        <v>424</v>
      </c>
      <c r="G23" s="5">
        <v>484</v>
      </c>
      <c r="H23" s="5">
        <v>491</v>
      </c>
      <c r="I23" s="5">
        <v>360</v>
      </c>
      <c r="J23" s="5">
        <v>363</v>
      </c>
      <c r="K23" s="5">
        <v>460</v>
      </c>
    </row>
    <row r="24" spans="1:11">
      <c r="A24" s="29" t="s">
        <v>39</v>
      </c>
      <c r="B24" s="5" t="s">
        <v>25</v>
      </c>
      <c r="C24" s="5">
        <v>82</v>
      </c>
      <c r="D24" s="5">
        <v>108</v>
      </c>
      <c r="E24" s="17">
        <v>81</v>
      </c>
      <c r="F24" s="5">
        <v>287</v>
      </c>
      <c r="G24" s="5">
        <v>403</v>
      </c>
      <c r="H24" s="5">
        <v>365</v>
      </c>
      <c r="I24" s="5">
        <v>348</v>
      </c>
      <c r="J24" s="5">
        <v>374</v>
      </c>
      <c r="K24" s="5">
        <v>455</v>
      </c>
    </row>
    <row r="25" spans="1:11">
      <c r="A25" s="29" t="s">
        <v>40</v>
      </c>
      <c r="B25" s="5" t="s">
        <v>115</v>
      </c>
      <c r="C25" s="5">
        <v>44</v>
      </c>
      <c r="D25" s="5">
        <v>68</v>
      </c>
      <c r="E25" s="17">
        <v>21</v>
      </c>
      <c r="F25" s="5">
        <v>161</v>
      </c>
      <c r="G25" s="5">
        <v>230</v>
      </c>
      <c r="H25" s="5">
        <v>95</v>
      </c>
      <c r="I25" s="5">
        <v>340</v>
      </c>
      <c r="J25" s="5">
        <v>350</v>
      </c>
      <c r="K25" s="5">
        <v>426</v>
      </c>
    </row>
    <row r="26" spans="1:11">
      <c r="A26" s="29" t="s">
        <v>41</v>
      </c>
      <c r="B26" s="5" t="s">
        <v>117</v>
      </c>
      <c r="C26" s="5">
        <v>77</v>
      </c>
      <c r="D26" s="5">
        <v>98</v>
      </c>
      <c r="E26" s="17">
        <v>59</v>
      </c>
      <c r="F26" s="5">
        <v>262</v>
      </c>
      <c r="G26" s="5">
        <v>361</v>
      </c>
      <c r="H26" s="5">
        <v>278</v>
      </c>
      <c r="I26" s="5">
        <v>336</v>
      </c>
      <c r="J26" s="5">
        <v>366</v>
      </c>
      <c r="K26" s="5">
        <v>454</v>
      </c>
    </row>
    <row r="27" spans="1:11">
      <c r="A27" s="29" t="s">
        <v>42</v>
      </c>
      <c r="B27" s="5" t="s">
        <v>119</v>
      </c>
      <c r="C27" s="5">
        <v>84</v>
      </c>
      <c r="D27" s="5">
        <v>94</v>
      </c>
      <c r="E27" s="17">
        <v>58</v>
      </c>
      <c r="F27" s="5">
        <v>243</v>
      </c>
      <c r="G27" s="5">
        <v>343</v>
      </c>
      <c r="H27" s="5">
        <v>234</v>
      </c>
      <c r="I27" s="5">
        <v>298</v>
      </c>
      <c r="J27" s="5">
        <v>366</v>
      </c>
      <c r="K27" s="5">
        <v>436</v>
      </c>
    </row>
    <row r="28" spans="1:11">
      <c r="A28" s="29" t="s">
        <v>43</v>
      </c>
      <c r="B28" s="5" t="s">
        <v>120</v>
      </c>
      <c r="C28" s="5">
        <v>90</v>
      </c>
      <c r="D28" s="5">
        <v>109</v>
      </c>
      <c r="E28" s="17">
        <v>72</v>
      </c>
      <c r="F28" s="5">
        <v>308</v>
      </c>
      <c r="G28" s="5">
        <v>399</v>
      </c>
      <c r="H28" s="5">
        <v>305</v>
      </c>
      <c r="I28" s="5">
        <v>341</v>
      </c>
      <c r="J28" s="5">
        <v>362</v>
      </c>
      <c r="K28" s="5">
        <v>434</v>
      </c>
    </row>
    <row r="29" spans="1:11">
      <c r="A29" s="29" t="s">
        <v>44</v>
      </c>
      <c r="B29" s="5" t="s">
        <v>122</v>
      </c>
      <c r="C29" s="5">
        <v>89</v>
      </c>
      <c r="D29" s="5">
        <v>109</v>
      </c>
      <c r="E29" s="17">
        <v>76</v>
      </c>
      <c r="F29" s="5">
        <v>233</v>
      </c>
      <c r="G29" s="5">
        <v>333</v>
      </c>
      <c r="H29" s="5">
        <v>314</v>
      </c>
      <c r="I29" s="5">
        <v>264</v>
      </c>
      <c r="J29" s="5">
        <v>304</v>
      </c>
      <c r="K29" s="5">
        <v>434</v>
      </c>
    </row>
    <row r="30" spans="1:11">
      <c r="A30" s="29" t="s">
        <v>45</v>
      </c>
      <c r="B30" s="5" t="s">
        <v>27</v>
      </c>
      <c r="C30" s="5">
        <v>75</v>
      </c>
      <c r="D30" s="5">
        <v>91</v>
      </c>
      <c r="E30" s="17">
        <v>43</v>
      </c>
      <c r="F30" s="5">
        <v>273</v>
      </c>
      <c r="G30" s="5">
        <v>330</v>
      </c>
      <c r="H30" s="5">
        <v>237</v>
      </c>
      <c r="I30" s="5">
        <v>368</v>
      </c>
      <c r="J30" s="5">
        <v>363</v>
      </c>
      <c r="K30" s="5">
        <v>433</v>
      </c>
    </row>
    <row r="31" spans="1:11">
      <c r="A31" s="29" t="s">
        <v>46</v>
      </c>
      <c r="B31" s="5" t="s">
        <v>133</v>
      </c>
      <c r="C31" s="5">
        <v>115</v>
      </c>
      <c r="D31" s="5">
        <v>143</v>
      </c>
      <c r="E31" s="17">
        <v>116</v>
      </c>
      <c r="F31" s="5">
        <v>404</v>
      </c>
      <c r="G31" s="5">
        <v>534</v>
      </c>
      <c r="H31" s="5">
        <v>477</v>
      </c>
      <c r="I31" s="5">
        <v>354</v>
      </c>
      <c r="J31" s="5">
        <v>373</v>
      </c>
      <c r="K31" s="5">
        <v>414</v>
      </c>
    </row>
    <row r="32" spans="1:11">
      <c r="A32" s="29" t="s">
        <v>47</v>
      </c>
      <c r="B32" s="5" t="s">
        <v>29</v>
      </c>
      <c r="C32" s="5">
        <v>97</v>
      </c>
      <c r="D32" s="5">
        <v>114</v>
      </c>
      <c r="E32" s="17">
        <v>84</v>
      </c>
      <c r="F32" s="5">
        <v>288</v>
      </c>
      <c r="G32" s="5">
        <v>423</v>
      </c>
      <c r="H32" s="5">
        <v>343</v>
      </c>
      <c r="I32" s="5">
        <v>306</v>
      </c>
      <c r="J32" s="5">
        <v>375</v>
      </c>
      <c r="K32" s="5">
        <v>413</v>
      </c>
    </row>
    <row r="33" spans="1:11">
      <c r="A33" s="29" t="s">
        <v>48</v>
      </c>
      <c r="B33" s="5" t="s">
        <v>28</v>
      </c>
      <c r="C33" s="5">
        <v>101</v>
      </c>
      <c r="D33" s="5">
        <v>110</v>
      </c>
      <c r="E33" s="17">
        <v>85</v>
      </c>
      <c r="F33" s="5">
        <v>343</v>
      </c>
      <c r="G33" s="5">
        <v>409</v>
      </c>
      <c r="H33" s="5">
        <v>374</v>
      </c>
      <c r="I33" s="5">
        <v>345</v>
      </c>
      <c r="J33" s="5">
        <v>373</v>
      </c>
      <c r="K33" s="5">
        <v>442</v>
      </c>
    </row>
    <row r="34" spans="1:11">
      <c r="A34" s="29" t="s">
        <v>49</v>
      </c>
      <c r="B34" s="5" t="s">
        <v>26</v>
      </c>
      <c r="C34" s="5">
        <v>111</v>
      </c>
      <c r="D34" s="5">
        <v>127</v>
      </c>
      <c r="E34" s="17">
        <v>94</v>
      </c>
      <c r="F34" s="5">
        <v>401</v>
      </c>
      <c r="G34" s="5">
        <v>510</v>
      </c>
      <c r="H34" s="5">
        <v>423</v>
      </c>
      <c r="I34" s="5">
        <v>369</v>
      </c>
      <c r="J34" s="5">
        <v>405</v>
      </c>
      <c r="K34" s="5">
        <v>450</v>
      </c>
    </row>
    <row r="35" spans="1:11">
      <c r="A35" s="30" t="s">
        <v>50</v>
      </c>
      <c r="B35" s="6" t="s">
        <v>24</v>
      </c>
      <c r="C35" s="6">
        <v>109</v>
      </c>
      <c r="D35" s="6">
        <v>120</v>
      </c>
      <c r="E35" s="18">
        <v>94</v>
      </c>
      <c r="F35" s="6">
        <v>393</v>
      </c>
      <c r="G35" s="6">
        <v>484</v>
      </c>
      <c r="H35" s="6">
        <v>417</v>
      </c>
      <c r="I35" s="6">
        <v>364</v>
      </c>
      <c r="J35" s="6">
        <v>403</v>
      </c>
      <c r="K35" s="6">
        <v>443</v>
      </c>
    </row>
    <row r="36" spans="1:11">
      <c r="A36" s="42" t="s">
        <v>151</v>
      </c>
      <c r="B36" s="4" t="s">
        <v>60</v>
      </c>
      <c r="C36" s="23">
        <f t="shared" ref="C36:K36" si="3">AVERAGE(C16:C35)</f>
        <v>90.3</v>
      </c>
      <c r="D36" s="23">
        <f t="shared" si="3"/>
        <v>115.4</v>
      </c>
      <c r="E36" s="23">
        <f t="shared" si="3"/>
        <v>82.55</v>
      </c>
      <c r="F36" s="23">
        <f t="shared" si="3"/>
        <v>309.7</v>
      </c>
      <c r="G36" s="23">
        <f t="shared" si="3"/>
        <v>422.75</v>
      </c>
      <c r="H36" s="23">
        <f t="shared" si="3"/>
        <v>356.55</v>
      </c>
      <c r="I36" s="23">
        <f t="shared" si="3"/>
        <v>342.95</v>
      </c>
      <c r="J36" s="23">
        <f t="shared" si="3"/>
        <v>366.25</v>
      </c>
      <c r="K36" s="23">
        <f t="shared" si="3"/>
        <v>431.45</v>
      </c>
    </row>
    <row r="37" spans="1:11">
      <c r="A37" s="43"/>
      <c r="B37" s="4" t="s">
        <v>61</v>
      </c>
      <c r="C37" s="4">
        <f t="shared" ref="C37:K37" si="4">MAX(C16:C35)</f>
        <v>121</v>
      </c>
      <c r="D37" s="4">
        <f t="shared" si="4"/>
        <v>154</v>
      </c>
      <c r="E37" s="4">
        <f t="shared" si="4"/>
        <v>127</v>
      </c>
      <c r="F37" s="4">
        <f t="shared" si="4"/>
        <v>450</v>
      </c>
      <c r="G37" s="4">
        <f t="shared" si="4"/>
        <v>560</v>
      </c>
      <c r="H37" s="4">
        <f t="shared" si="4"/>
        <v>525</v>
      </c>
      <c r="I37" s="4">
        <f t="shared" si="4"/>
        <v>374</v>
      </c>
      <c r="J37" s="4">
        <f t="shared" si="4"/>
        <v>405</v>
      </c>
      <c r="K37" s="4">
        <f t="shared" si="4"/>
        <v>460</v>
      </c>
    </row>
    <row r="38" spans="1:11">
      <c r="A38" s="44"/>
      <c r="B38" s="4" t="s">
        <v>62</v>
      </c>
      <c r="C38" s="4">
        <f t="shared" ref="C38:K38" si="5">MIN(C16:C35)</f>
        <v>44</v>
      </c>
      <c r="D38" s="4">
        <f t="shared" si="5"/>
        <v>68</v>
      </c>
      <c r="E38" s="4">
        <f t="shared" si="5"/>
        <v>21</v>
      </c>
      <c r="F38" s="4">
        <f t="shared" si="5"/>
        <v>161</v>
      </c>
      <c r="G38" s="4">
        <f t="shared" si="5"/>
        <v>230</v>
      </c>
      <c r="H38" s="4">
        <f t="shared" si="5"/>
        <v>95</v>
      </c>
      <c r="I38" s="4">
        <f t="shared" si="5"/>
        <v>264</v>
      </c>
      <c r="J38" s="4">
        <f t="shared" si="5"/>
        <v>304</v>
      </c>
      <c r="K38" s="4">
        <f t="shared" si="5"/>
        <v>383</v>
      </c>
    </row>
    <row r="39" spans="1:11">
      <c r="A39" s="42" t="s">
        <v>66</v>
      </c>
      <c r="B39" s="4" t="s">
        <v>63</v>
      </c>
      <c r="C39" s="23">
        <f t="shared" ref="C39:K39" si="6">AVERAGE(C5:C35)</f>
        <v>97.959677419354833</v>
      </c>
      <c r="D39" s="23">
        <f t="shared" si="6"/>
        <v>124.06048387096774</v>
      </c>
      <c r="E39" s="23">
        <f t="shared" si="6"/>
        <v>88.612903225806448</v>
      </c>
      <c r="F39" s="23">
        <f t="shared" si="6"/>
        <v>338.61290322580646</v>
      </c>
      <c r="G39" s="23">
        <f t="shared" si="6"/>
        <v>442.50806451612902</v>
      </c>
      <c r="H39" s="23">
        <f t="shared" si="6"/>
        <v>382.91129032258067</v>
      </c>
      <c r="I39" s="23">
        <f t="shared" si="6"/>
        <v>346.98387096774195</v>
      </c>
      <c r="J39" s="23">
        <f t="shared" si="6"/>
        <v>359.22580645161293</v>
      </c>
      <c r="K39" s="23">
        <f t="shared" si="6"/>
        <v>436.30241935483872</v>
      </c>
    </row>
    <row r="40" spans="1:11">
      <c r="A40" s="43"/>
      <c r="B40" s="4" t="s">
        <v>61</v>
      </c>
      <c r="C40" s="24">
        <f t="shared" ref="C40:K40" si="7">MAX(C37,C14)</f>
        <v>170</v>
      </c>
      <c r="D40" s="24">
        <f t="shared" si="7"/>
        <v>199</v>
      </c>
      <c r="E40" s="24">
        <f t="shared" si="7"/>
        <v>162</v>
      </c>
      <c r="F40" s="24">
        <f t="shared" si="7"/>
        <v>570</v>
      </c>
      <c r="G40" s="24">
        <f t="shared" si="7"/>
        <v>689</v>
      </c>
      <c r="H40" s="24">
        <f t="shared" si="7"/>
        <v>658</v>
      </c>
      <c r="I40" s="24">
        <f t="shared" si="7"/>
        <v>374</v>
      </c>
      <c r="J40" s="24">
        <f t="shared" si="7"/>
        <v>405</v>
      </c>
      <c r="K40" s="24">
        <f t="shared" si="7"/>
        <v>483</v>
      </c>
    </row>
    <row r="41" spans="1:11">
      <c r="A41" s="44"/>
      <c r="B41" s="4" t="s">
        <v>62</v>
      </c>
      <c r="C41" s="24">
        <f t="shared" ref="C41:K41" si="8">MIN(C38,C15)</f>
        <v>44</v>
      </c>
      <c r="D41" s="24">
        <f t="shared" si="8"/>
        <v>68</v>
      </c>
      <c r="E41" s="24">
        <f t="shared" si="8"/>
        <v>21</v>
      </c>
      <c r="F41" s="24">
        <f t="shared" si="8"/>
        <v>161</v>
      </c>
      <c r="G41" s="24">
        <f t="shared" si="8"/>
        <v>230</v>
      </c>
      <c r="H41" s="24">
        <f t="shared" si="8"/>
        <v>95</v>
      </c>
      <c r="I41" s="24">
        <f t="shared" si="8"/>
        <v>264</v>
      </c>
      <c r="J41" s="24">
        <f t="shared" si="8"/>
        <v>304</v>
      </c>
      <c r="K41" s="24">
        <f t="shared" si="8"/>
        <v>383</v>
      </c>
    </row>
    <row r="43" spans="1:11">
      <c r="A43" s="31" t="s">
        <v>157</v>
      </c>
    </row>
    <row r="44" spans="1:11">
      <c r="A44" s="27" t="s">
        <v>69</v>
      </c>
      <c r="B44" s="4" t="s">
        <v>124</v>
      </c>
      <c r="C44" s="22" t="s">
        <v>143</v>
      </c>
      <c r="D44" s="4">
        <v>350</v>
      </c>
      <c r="E44" s="22" t="s">
        <v>143</v>
      </c>
      <c r="F44" s="22" t="s">
        <v>143</v>
      </c>
      <c r="G44" s="4">
        <v>1200</v>
      </c>
      <c r="H44" s="22" t="s">
        <v>143</v>
      </c>
      <c r="I44" s="22" t="s">
        <v>143</v>
      </c>
      <c r="J44" s="4">
        <v>343</v>
      </c>
      <c r="K44" s="22" t="s">
        <v>143</v>
      </c>
    </row>
  </sheetData>
  <mergeCells count="9">
    <mergeCell ref="I3:K3"/>
    <mergeCell ref="A1:K1"/>
    <mergeCell ref="A13:A15"/>
    <mergeCell ref="A36:A38"/>
    <mergeCell ref="A39:A41"/>
    <mergeCell ref="A3:A4"/>
    <mergeCell ref="B3:B4"/>
    <mergeCell ref="C3:E3"/>
    <mergeCell ref="F3:H3"/>
  </mergeCells>
  <phoneticPr fontId="1"/>
  <printOptions horizontalCentered="1"/>
  <pageMargins left="0.7" right="0.7" top="0.75" bottom="0.75" header="0.3" footer="0.3"/>
  <pageSetup paperSize="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観測結果</vt:lpstr>
      <vt:lpstr>集計</vt:lpstr>
      <vt:lpstr>表4-2</vt:lpstr>
      <vt:lpstr>表4-3</vt:lpstr>
      <vt:lpstr>'表4-2'!Print_Area</vt:lpstr>
      <vt:lpstr>'表4-3'!Print_Area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Hayato Arakawa</dc:creator>
  <cp:lastModifiedBy>Hayato Arakawa</cp:lastModifiedBy>
  <cp:lastPrinted>2025-06-24T00:59:11Z</cp:lastPrinted>
  <dcterms:created xsi:type="dcterms:W3CDTF">2025-01-13T12:17:15Z</dcterms:created>
  <dcterms:modified xsi:type="dcterms:W3CDTF">2025-06-24T07:09:56Z</dcterms:modified>
</cp:coreProperties>
</file>